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Roberto Flores\Downloads\"/>
    </mc:Choice>
  </mc:AlternateContent>
  <bookViews>
    <workbookView xWindow="0" yWindow="0" windowWidth="19200" windowHeight="7040"/>
  </bookViews>
  <sheets>
    <sheet name="Concentrado " sheetId="132" r:id="rId1"/>
    <sheet name="ROSARITO C1" sheetId="152" r:id="rId2"/>
    <sheet name="ROSARITO C2" sheetId="153" r:id="rId3"/>
    <sheet name="EL MORRO C1" sheetId="154" r:id="rId4"/>
    <sheet name="EL MORRO C2 " sheetId="155" r:id="rId5"/>
    <sheet name="EL MORRO C3" sheetId="156" r:id="rId6"/>
    <sheet name="EL MORRO C4" sheetId="157" r:id="rId7"/>
    <sheet name="MEDANOS C1" sheetId="158" r:id="rId8"/>
    <sheet name="MEDANOS C2" sheetId="159" r:id="rId9"/>
    <sheet name="MEDANOS C3" sheetId="160" r:id="rId10"/>
    <sheet name="MEDANOS C4" sheetId="161" r:id="rId11"/>
    <sheet name="EL DESCANSO C1" sheetId="136" r:id="rId12"/>
    <sheet name="EL DESCANSO C2" sheetId="162" r:id="rId13"/>
    <sheet name="EL DESCANSO C3" sheetId="163" r:id="rId14"/>
    <sheet name="S N17" sheetId="165" r:id="rId15"/>
    <sheet name="S N1" sheetId="135" r:id="rId16"/>
    <sheet name="S N3 C1" sheetId="133" r:id="rId17"/>
    <sheet name="S N3 C2" sheetId="166" r:id="rId18"/>
    <sheet name="LAS ANIMAS" sheetId="131" r:id="rId19"/>
    <sheet name="SANTO TOMAS" sheetId="130" r:id="rId20"/>
    <sheet name="SAN VICENTE" sheetId="129" r:id="rId21"/>
    <sheet name="COLONET" sheetId="128" r:id="rId22"/>
    <sheet name="SAN TELMO" sheetId="127" r:id="rId23"/>
    <sheet name="SANTO DOMINGO I y II" sheetId="126" r:id="rId24"/>
    <sheet name="PADRE KINO" sheetId="124" r:id="rId25"/>
    <sheet name="SAN QUINTIN C1" sheetId="167" r:id="rId26"/>
    <sheet name="SAN QUINTIN C2" sheetId="168" r:id="rId27"/>
    <sheet name="SAN SIMON" sheetId="123" r:id="rId28"/>
    <sheet name="EL SOCORRO" sheetId="122" r:id="rId29"/>
    <sheet name="EL ROSARIO 1 y 2" sheetId="121" r:id="rId30"/>
    <sheet name="LA SALADA III" sheetId="151" r:id="rId31"/>
    <sheet name="S N16(laventana)" sheetId="150" r:id="rId32"/>
    <sheet name="S N15" sheetId="149" r:id="rId33"/>
    <sheet name="SAN LUCIANO" sheetId="119" r:id="rId34"/>
    <sheet name="S N4" sheetId="118" r:id="rId35"/>
    <sheet name="ANTONIO TABACO (S N5)" sheetId="117" r:id="rId36"/>
    <sheet name="S N14" sheetId="148" r:id="rId37"/>
    <sheet name="TEVALLE" sheetId="116" r:id="rId38"/>
    <sheet name="PUENTE DE LUNA" sheetId="115" r:id="rId39"/>
    <sheet name="SAN THELMO" sheetId="114" r:id="rId40"/>
    <sheet name="EL TULAR" sheetId="113" r:id="rId41"/>
    <sheet name="LIGUI" sheetId="146" r:id="rId42"/>
    <sheet name="QUERETARO" sheetId="112" r:id="rId43"/>
    <sheet name="S N6" sheetId="111" r:id="rId44"/>
    <sheet name="LA LIEBRE" sheetId="145" r:id="rId45"/>
    <sheet name="LAS POCITAS " sheetId="109" r:id="rId46"/>
    <sheet name="S N13" sheetId="144" r:id="rId47"/>
    <sheet name="S N7" sheetId="108" r:id="rId48"/>
    <sheet name="S N8" sheetId="107" r:id="rId49"/>
    <sheet name="Fidel Antonio (SN9)" sheetId="143" r:id="rId50"/>
    <sheet name="S N10" sheetId="105" r:id="rId51"/>
    <sheet name="BUENOS AIRES" sheetId="104" r:id="rId52"/>
    <sheet name="S N11" sheetId="103" r:id="rId53"/>
    <sheet name="MIRAFLORES" sheetId="102" r:id="rId54"/>
    <sheet name="El Aguajito" sheetId="139" r:id="rId55"/>
    <sheet name="CADUAÑO" sheetId="101" r:id="rId56"/>
    <sheet name="La Palma" sheetId="138" r:id="rId57"/>
    <sheet name="SAN LAZARO 1" sheetId="100" r:id="rId58"/>
    <sheet name="SN12" sheetId="99" r:id="rId59"/>
    <sheet name="El Salto(Paso Vehícular elev)" sheetId="142" r:id="rId60"/>
  </sheets>
  <definedNames>
    <definedName name="_xlnm._FilterDatabase" localSheetId="0" hidden="1">'Concentrado '!$A$10:$L$17</definedName>
    <definedName name="aSAsA" localSheetId="12">#REF!</definedName>
    <definedName name="aSAsA" localSheetId="13">#REF!</definedName>
    <definedName name="aSAsA" localSheetId="3">#REF!</definedName>
    <definedName name="aSAsA" localSheetId="4">#REF!</definedName>
    <definedName name="aSAsA" localSheetId="5">#REF!</definedName>
    <definedName name="aSAsA" localSheetId="6">#REF!</definedName>
    <definedName name="aSAsA" localSheetId="7">#REF!</definedName>
    <definedName name="aSAsA" localSheetId="8">#REF!</definedName>
    <definedName name="aSAsA" localSheetId="9">#REF!</definedName>
    <definedName name="aSAsA" localSheetId="10">#REF!</definedName>
    <definedName name="aSAsA" localSheetId="1">#REF!</definedName>
    <definedName name="aSAsA" localSheetId="2">#REF!</definedName>
    <definedName name="aSAsA" localSheetId="14">#REF!</definedName>
    <definedName name="aSAsA" localSheetId="17">#REF!</definedName>
    <definedName name="aSAsA" localSheetId="25">#REF!</definedName>
    <definedName name="aSAsA" localSheetId="26">#REF!</definedName>
    <definedName name="aSAsA">#REF!</definedName>
    <definedName name="Cuanjucil" localSheetId="54">#REF!</definedName>
    <definedName name="Cuanjucil" localSheetId="12">#REF!</definedName>
    <definedName name="Cuanjucil" localSheetId="13">#REF!</definedName>
    <definedName name="Cuanjucil" localSheetId="3">#REF!</definedName>
    <definedName name="Cuanjucil" localSheetId="4">#REF!</definedName>
    <definedName name="Cuanjucil" localSheetId="5">#REF!</definedName>
    <definedName name="Cuanjucil" localSheetId="6">#REF!</definedName>
    <definedName name="Cuanjucil" localSheetId="59">#REF!</definedName>
    <definedName name="Cuanjucil" localSheetId="49">#REF!</definedName>
    <definedName name="Cuanjucil" localSheetId="44">#REF!</definedName>
    <definedName name="Cuanjucil" localSheetId="56">#REF!</definedName>
    <definedName name="Cuanjucil" localSheetId="30">#REF!</definedName>
    <definedName name="Cuanjucil" localSheetId="41">#REF!</definedName>
    <definedName name="Cuanjucil" localSheetId="7">#REF!</definedName>
    <definedName name="Cuanjucil" localSheetId="8">#REF!</definedName>
    <definedName name="Cuanjucil" localSheetId="9">#REF!</definedName>
    <definedName name="Cuanjucil" localSheetId="10">#REF!</definedName>
    <definedName name="Cuanjucil" localSheetId="1">#REF!</definedName>
    <definedName name="Cuanjucil" localSheetId="2">#REF!</definedName>
    <definedName name="Cuanjucil" localSheetId="46">#REF!</definedName>
    <definedName name="Cuanjucil" localSheetId="36">#REF!</definedName>
    <definedName name="Cuanjucil" localSheetId="32">#REF!</definedName>
    <definedName name="Cuanjucil" localSheetId="31">#REF!</definedName>
    <definedName name="Cuanjucil" localSheetId="14">#REF!</definedName>
    <definedName name="Cuanjucil" localSheetId="17">#REF!</definedName>
    <definedName name="Cuanjucil" localSheetId="25">#REF!</definedName>
    <definedName name="Cuanjucil" localSheetId="26">#REF!</definedName>
    <definedName name="Cuanjucil">#REF!</definedName>
    <definedName name="dasadasd" localSheetId="12">#REF!</definedName>
    <definedName name="dasadasd" localSheetId="13">#REF!</definedName>
    <definedName name="dasadasd" localSheetId="3">#REF!</definedName>
    <definedName name="dasadasd" localSheetId="4">#REF!</definedName>
    <definedName name="dasadasd" localSheetId="5">#REF!</definedName>
    <definedName name="dasadasd" localSheetId="6">#REF!</definedName>
    <definedName name="dasadasd" localSheetId="30">#REF!</definedName>
    <definedName name="dasadasd" localSheetId="7">#REF!</definedName>
    <definedName name="dasadasd" localSheetId="8">#REF!</definedName>
    <definedName name="dasadasd" localSheetId="9">#REF!</definedName>
    <definedName name="dasadasd" localSheetId="10">#REF!</definedName>
    <definedName name="dasadasd" localSheetId="1">#REF!</definedName>
    <definedName name="dasadasd" localSheetId="2">#REF!</definedName>
    <definedName name="dasadasd" localSheetId="14">#REF!</definedName>
    <definedName name="dasadasd" localSheetId="17">#REF!</definedName>
    <definedName name="dasadasd" localSheetId="25">#REF!</definedName>
    <definedName name="dasadasd" localSheetId="26">#REF!</definedName>
    <definedName name="dasadasd">#REF!</definedName>
    <definedName name="DSADA" localSheetId="12">#REF!</definedName>
    <definedName name="DSADA" localSheetId="13">#REF!</definedName>
    <definedName name="DSADA" localSheetId="3">#REF!</definedName>
    <definedName name="DSADA" localSheetId="4">#REF!</definedName>
    <definedName name="DSADA" localSheetId="5">#REF!</definedName>
    <definedName name="DSADA" localSheetId="6">#REF!</definedName>
    <definedName name="DSADA" localSheetId="44">#REF!</definedName>
    <definedName name="DSADA" localSheetId="30">#REF!</definedName>
    <definedName name="DSADA" localSheetId="41">#REF!</definedName>
    <definedName name="DSADA" localSheetId="7">#REF!</definedName>
    <definedName name="DSADA" localSheetId="8">#REF!</definedName>
    <definedName name="DSADA" localSheetId="9">#REF!</definedName>
    <definedName name="DSADA" localSheetId="10">#REF!</definedName>
    <definedName name="DSADA" localSheetId="1">#REF!</definedName>
    <definedName name="DSADA" localSheetId="2">#REF!</definedName>
    <definedName name="DSADA" localSheetId="46">#REF!</definedName>
    <definedName name="DSADA" localSheetId="36">#REF!</definedName>
    <definedName name="DSADA" localSheetId="32">#REF!</definedName>
    <definedName name="DSADA" localSheetId="31">#REF!</definedName>
    <definedName name="DSADA" localSheetId="14">#REF!</definedName>
    <definedName name="DSADA" localSheetId="17">#REF!</definedName>
    <definedName name="DSADA" localSheetId="25">#REF!</definedName>
    <definedName name="DSADA" localSheetId="26">#REF!</definedName>
    <definedName name="DSADA">#REF!</definedName>
    <definedName name="erge" localSheetId="12">#REF!</definedName>
    <definedName name="erge" localSheetId="13">#REF!</definedName>
    <definedName name="erge" localSheetId="3">#REF!</definedName>
    <definedName name="erge" localSheetId="4">#REF!</definedName>
    <definedName name="erge" localSheetId="5">#REF!</definedName>
    <definedName name="erge" localSheetId="6">#REF!</definedName>
    <definedName name="erge" localSheetId="7">#REF!</definedName>
    <definedName name="erge" localSheetId="8">#REF!</definedName>
    <definedName name="erge" localSheetId="9">#REF!</definedName>
    <definedName name="erge" localSheetId="10">#REF!</definedName>
    <definedName name="erge" localSheetId="14">#REF!</definedName>
    <definedName name="erge" localSheetId="17">#REF!</definedName>
    <definedName name="erge" localSheetId="25">#REF!</definedName>
    <definedName name="erge" localSheetId="26">#REF!</definedName>
    <definedName name="erge">#REF!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X12" i="132" l="1"/>
  <c r="X13" i="132"/>
  <c r="X14" i="132"/>
  <c r="X15" i="132"/>
  <c r="X16" i="132"/>
  <c r="X17" i="132"/>
  <c r="X18" i="132"/>
  <c r="X19" i="132"/>
  <c r="X20" i="132"/>
  <c r="X21" i="132"/>
  <c r="X22" i="132"/>
  <c r="X23" i="132"/>
  <c r="X24" i="132"/>
  <c r="X25" i="132"/>
  <c r="X26" i="132"/>
  <c r="X27" i="132"/>
  <c r="X28" i="132"/>
  <c r="X29" i="132"/>
  <c r="X30" i="132"/>
  <c r="X31" i="132"/>
  <c r="X32" i="132"/>
  <c r="X33" i="132"/>
  <c r="X34" i="132"/>
  <c r="X35" i="132"/>
  <c r="X36" i="132"/>
  <c r="X37" i="132"/>
  <c r="X38" i="132"/>
  <c r="X39" i="132"/>
  <c r="X40" i="132"/>
  <c r="X41" i="132"/>
  <c r="X42" i="132"/>
  <c r="X43" i="132"/>
  <c r="X44" i="132"/>
  <c r="X45" i="132"/>
  <c r="X46" i="132"/>
  <c r="X47" i="132"/>
  <c r="X48" i="132"/>
  <c r="X49" i="132"/>
  <c r="X50" i="132"/>
  <c r="X51" i="132"/>
  <c r="X52" i="132"/>
  <c r="X53" i="132"/>
  <c r="X54" i="132"/>
  <c r="X55" i="132"/>
  <c r="X56" i="132"/>
  <c r="X57" i="132"/>
  <c r="X58" i="132"/>
  <c r="X59" i="132"/>
  <c r="X60" i="132"/>
  <c r="X61" i="132"/>
  <c r="X62" i="132"/>
  <c r="X63" i="132"/>
  <c r="X64" i="132"/>
  <c r="X65" i="132"/>
  <c r="X66" i="132"/>
  <c r="X67" i="132"/>
  <c r="X68" i="132"/>
  <c r="H13" i="165" l="1"/>
  <c r="Y67" i="132" l="1"/>
  <c r="W67" i="132"/>
  <c r="V67" i="132"/>
  <c r="U67" i="132"/>
  <c r="Y66" i="132"/>
  <c r="W66" i="132"/>
  <c r="V66" i="132"/>
  <c r="U66" i="132"/>
  <c r="Y65" i="132"/>
  <c r="W65" i="132"/>
  <c r="V65" i="132"/>
  <c r="U65" i="132"/>
  <c r="Y49" i="132"/>
  <c r="W49" i="132"/>
  <c r="V49" i="132"/>
  <c r="U49" i="132"/>
  <c r="Y48" i="132"/>
  <c r="W48" i="132"/>
  <c r="V48" i="132"/>
  <c r="U48" i="132"/>
  <c r="Y47" i="132"/>
  <c r="W47" i="132"/>
  <c r="V47" i="132"/>
  <c r="U47" i="132"/>
  <c r="Y46" i="132"/>
  <c r="W46" i="132"/>
  <c r="V46" i="132"/>
  <c r="U46" i="132"/>
  <c r="Y45" i="132"/>
  <c r="W45" i="132"/>
  <c r="V45" i="132"/>
  <c r="U45" i="132"/>
  <c r="Y44" i="132"/>
  <c r="W44" i="132"/>
  <c r="V44" i="132"/>
  <c r="U44" i="132"/>
  <c r="Y56" i="132"/>
  <c r="W56" i="132"/>
  <c r="V56" i="132"/>
  <c r="U56" i="132"/>
  <c r="Y55" i="132"/>
  <c r="W55" i="132"/>
  <c r="V55" i="132"/>
  <c r="U55" i="132"/>
  <c r="Y54" i="132"/>
  <c r="W54" i="132"/>
  <c r="V54" i="132"/>
  <c r="U54" i="132"/>
  <c r="Y53" i="132"/>
  <c r="W53" i="132"/>
  <c r="V53" i="132"/>
  <c r="U53" i="132"/>
  <c r="Y52" i="132"/>
  <c r="W52" i="132"/>
  <c r="V52" i="132"/>
  <c r="U52" i="132"/>
  <c r="Y51" i="132"/>
  <c r="W51" i="132"/>
  <c r="V51" i="132"/>
  <c r="U51" i="132"/>
  <c r="Y50" i="132"/>
  <c r="W50" i="132"/>
  <c r="V50" i="132"/>
  <c r="U50" i="132"/>
  <c r="Y43" i="132"/>
  <c r="W43" i="132"/>
  <c r="V43" i="132"/>
  <c r="U43" i="132"/>
  <c r="Y42" i="132"/>
  <c r="W42" i="132"/>
  <c r="V42" i="132"/>
  <c r="U42" i="132"/>
  <c r="Y41" i="132"/>
  <c r="W41" i="132"/>
  <c r="V41" i="132"/>
  <c r="U41" i="132"/>
  <c r="H13" i="121" l="1"/>
  <c r="D14" i="121"/>
  <c r="H13" i="123" l="1"/>
  <c r="H13" i="126" l="1"/>
  <c r="H13" i="135" l="1"/>
  <c r="H13" i="116" l="1"/>
  <c r="H13" i="109" l="1"/>
  <c r="H13" i="108"/>
  <c r="H13" i="104" l="1"/>
  <c r="H13" i="103" l="1"/>
  <c r="H13" i="100"/>
  <c r="B27" i="132" l="1"/>
  <c r="K7" i="132" s="1"/>
  <c r="Y68" i="132"/>
  <c r="W68" i="132"/>
  <c r="V68" i="132"/>
  <c r="U68" i="132"/>
  <c r="Y64" i="132"/>
  <c r="W64" i="132"/>
  <c r="V64" i="132"/>
  <c r="U64" i="132"/>
  <c r="Y63" i="132"/>
  <c r="W63" i="132"/>
  <c r="V63" i="132"/>
  <c r="U63" i="132"/>
  <c r="Y62" i="132"/>
  <c r="W62" i="132"/>
  <c r="V62" i="132"/>
  <c r="U62" i="132"/>
  <c r="Y61" i="132"/>
  <c r="W61" i="132"/>
  <c r="V61" i="132"/>
  <c r="U61" i="132"/>
  <c r="Y60" i="132"/>
  <c r="W60" i="132"/>
  <c r="V60" i="132"/>
  <c r="U60" i="132"/>
  <c r="Y59" i="132"/>
  <c r="W59" i="132"/>
  <c r="V59" i="132"/>
  <c r="U59" i="132"/>
  <c r="Y58" i="132"/>
  <c r="W58" i="132"/>
  <c r="V58" i="132"/>
  <c r="U58" i="132"/>
  <c r="Y57" i="132"/>
  <c r="W57" i="132"/>
  <c r="V57" i="132"/>
  <c r="U57" i="132"/>
  <c r="Y40" i="132"/>
  <c r="W40" i="132"/>
  <c r="V40" i="132"/>
  <c r="U40" i="132"/>
  <c r="Y39" i="132"/>
  <c r="W39" i="132"/>
  <c r="V39" i="132"/>
  <c r="U39" i="132"/>
  <c r="Y38" i="132"/>
  <c r="W38" i="132"/>
  <c r="V38" i="132"/>
  <c r="U38" i="132"/>
  <c r="Y37" i="132"/>
  <c r="W37" i="132"/>
  <c r="V37" i="132"/>
  <c r="U37" i="132"/>
  <c r="Y36" i="132"/>
  <c r="W36" i="132"/>
  <c r="V36" i="132"/>
  <c r="U36" i="132"/>
  <c r="Y35" i="132"/>
  <c r="W35" i="132"/>
  <c r="V35" i="132"/>
  <c r="U35" i="132"/>
  <c r="Y34" i="132"/>
  <c r="W34" i="132"/>
  <c r="V34" i="132"/>
  <c r="U34" i="132"/>
  <c r="Y33" i="132"/>
  <c r="W33" i="132"/>
  <c r="V33" i="132"/>
  <c r="U33" i="132"/>
  <c r="Y32" i="132"/>
  <c r="W32" i="132"/>
  <c r="V32" i="132"/>
  <c r="U32" i="132"/>
  <c r="Y31" i="132"/>
  <c r="W31" i="132"/>
  <c r="V31" i="132"/>
  <c r="U31" i="132"/>
  <c r="Y30" i="132"/>
  <c r="W30" i="132"/>
  <c r="V30" i="132"/>
  <c r="U30" i="132"/>
  <c r="Y29" i="132"/>
  <c r="W29" i="132"/>
  <c r="V29" i="132"/>
  <c r="U29" i="132"/>
  <c r="Y28" i="132"/>
  <c r="W28" i="132"/>
  <c r="V28" i="132"/>
  <c r="U28" i="132"/>
  <c r="Y27" i="132"/>
  <c r="W27" i="132"/>
  <c r="V27" i="132"/>
  <c r="U27" i="132"/>
  <c r="Y26" i="132"/>
  <c r="W26" i="132"/>
  <c r="V26" i="132"/>
  <c r="U26" i="132"/>
  <c r="Y25" i="132"/>
  <c r="W25" i="132"/>
  <c r="V25" i="132"/>
  <c r="U25" i="132"/>
  <c r="Y24" i="132"/>
  <c r="W24" i="132"/>
  <c r="V24" i="132"/>
  <c r="U24" i="132"/>
  <c r="Y23" i="132"/>
  <c r="W23" i="132"/>
  <c r="V23" i="132"/>
  <c r="U23" i="132"/>
  <c r="Y22" i="132"/>
  <c r="W22" i="132"/>
  <c r="V22" i="132"/>
  <c r="U22" i="132"/>
  <c r="Y21" i="132"/>
  <c r="W21" i="132"/>
  <c r="V21" i="132"/>
  <c r="U21" i="132"/>
  <c r="Y20" i="132"/>
  <c r="W20" i="132"/>
  <c r="V20" i="132"/>
  <c r="U20" i="132"/>
  <c r="Y19" i="132"/>
  <c r="W19" i="132"/>
  <c r="V19" i="132"/>
  <c r="U19" i="132"/>
  <c r="Y18" i="132"/>
  <c r="W18" i="132"/>
  <c r="V18" i="132"/>
  <c r="U18" i="132"/>
  <c r="Y17" i="132"/>
  <c r="W17" i="132"/>
  <c r="V17" i="132"/>
  <c r="U17" i="132"/>
  <c r="Y16" i="132"/>
  <c r="W16" i="132"/>
  <c r="V16" i="132"/>
  <c r="U16" i="132"/>
  <c r="Y15" i="132"/>
  <c r="W15" i="132"/>
  <c r="V15" i="132"/>
  <c r="U15" i="132"/>
  <c r="Y14" i="132"/>
  <c r="W14" i="132"/>
  <c r="V14" i="132"/>
  <c r="U14" i="132"/>
  <c r="Y13" i="132"/>
  <c r="W13" i="132"/>
  <c r="V13" i="132"/>
  <c r="U13" i="132"/>
  <c r="Y12" i="132"/>
  <c r="W12" i="132"/>
  <c r="V12" i="132"/>
  <c r="U12" i="132"/>
  <c r="Y11" i="132"/>
  <c r="X11" i="132"/>
  <c r="W11" i="132"/>
  <c r="V11" i="132"/>
  <c r="U11" i="132"/>
  <c r="Y8" i="132" l="1"/>
  <c r="C8" i="132" s="1"/>
  <c r="X8" i="132"/>
  <c r="H8" i="132" s="1"/>
  <c r="V8" i="132"/>
  <c r="C9" i="132" s="1"/>
  <c r="W8" i="132"/>
  <c r="K8" i="132" s="1"/>
  <c r="U8" i="132"/>
  <c r="H9" i="132" s="1"/>
</calcChain>
</file>

<file path=xl/sharedStrings.xml><?xml version="1.0" encoding="utf-8"?>
<sst xmlns="http://schemas.openxmlformats.org/spreadsheetml/2006/main" count="8537" uniqueCount="507">
  <si>
    <t>Estable</t>
  </si>
  <si>
    <t>Moderado</t>
  </si>
  <si>
    <t>Bajo</t>
  </si>
  <si>
    <t>Critíco</t>
  </si>
  <si>
    <t>Socavación poco importante</t>
  </si>
  <si>
    <t>Alto</t>
  </si>
  <si>
    <t>Daños encontrados</t>
  </si>
  <si>
    <t>Longitud</t>
  </si>
  <si>
    <t>Latitud</t>
  </si>
  <si>
    <t>Long. aprox.</t>
  </si>
  <si>
    <t>Nombre</t>
  </si>
  <si>
    <t>N° de puentes Estables</t>
  </si>
  <si>
    <t>N° de puentes en peligro Bajo</t>
  </si>
  <si>
    <t>N° de puentes en peligro Moderado</t>
  </si>
  <si>
    <t>N° de puentes en peligro Alto</t>
  </si>
  <si>
    <t>N° de puentes en peligro Critíco</t>
  </si>
  <si>
    <t>N° de puentes visitados</t>
  </si>
  <si>
    <t>Tramo carretero</t>
  </si>
  <si>
    <t>Elaboró</t>
  </si>
  <si>
    <t>Secretaría de Comunicaciones y Transportes</t>
  </si>
  <si>
    <t>Cliente</t>
  </si>
  <si>
    <t>Socavación</t>
  </si>
  <si>
    <t>Enfoque</t>
  </si>
  <si>
    <t>Inspección de puentes carreteros (Concentrado)</t>
  </si>
  <si>
    <t>Formato</t>
  </si>
  <si>
    <t>Fecha de reporte</t>
  </si>
  <si>
    <t>N° de convenio</t>
  </si>
  <si>
    <t>INSTITUTO DE INGENIERíA UNIVERSIDAD NACIONAL AUTÓNOMA DE MÉXICO</t>
  </si>
  <si>
    <t>Vista de apoyos</t>
  </si>
  <si>
    <t>Descripción</t>
  </si>
  <si>
    <t>Fotos</t>
  </si>
  <si>
    <t>Estable por socavación</t>
  </si>
  <si>
    <t>Cimentación desconocida</t>
  </si>
  <si>
    <t>Critico por socavación</t>
  </si>
  <si>
    <t>Potencial de falla por socavación</t>
  </si>
  <si>
    <t>Bajo riesgo de socavación</t>
  </si>
  <si>
    <t>Notas</t>
  </si>
  <si>
    <t>Riesgo por socavación</t>
  </si>
  <si>
    <t>Critico</t>
  </si>
  <si>
    <t>Estado de riesgo</t>
  </si>
  <si>
    <t>No</t>
  </si>
  <si>
    <t>Erosión</t>
  </si>
  <si>
    <t>Definido</t>
  </si>
  <si>
    <t>Encauzamiento</t>
  </si>
  <si>
    <t>Obstrucciónes al flujo</t>
  </si>
  <si>
    <t>Nula</t>
  </si>
  <si>
    <t>Seco</t>
  </si>
  <si>
    <t>Tipo de flujo</t>
  </si>
  <si>
    <t>Escaso</t>
  </si>
  <si>
    <t>Transición</t>
  </si>
  <si>
    <t>Curva</t>
  </si>
  <si>
    <t>Moderada</t>
  </si>
  <si>
    <t>Turbulento</t>
  </si>
  <si>
    <t>Tangente</t>
  </si>
  <si>
    <t>Abundante</t>
  </si>
  <si>
    <t>Sí</t>
  </si>
  <si>
    <t>Laminar</t>
  </si>
  <si>
    <t>Muy abundante</t>
  </si>
  <si>
    <t>Local en apoyos*</t>
  </si>
  <si>
    <t>General en el lecho del rio</t>
  </si>
  <si>
    <t>Medidas de protección a  las paredes del cause</t>
  </si>
  <si>
    <t>Vegetación natural</t>
  </si>
  <si>
    <t>Inspección en el sitio</t>
  </si>
  <si>
    <t>Daño en las medidas de estabilización</t>
  </si>
  <si>
    <t>*Longitudes aproximadas</t>
  </si>
  <si>
    <t>Deslizamiento de laderas</t>
  </si>
  <si>
    <t>Aumento de sección del cause</t>
  </si>
  <si>
    <t>N° de carriles</t>
  </si>
  <si>
    <t>Recto</t>
  </si>
  <si>
    <t>Puente</t>
  </si>
  <si>
    <t>Tipo de cimentación de apoyos</t>
  </si>
  <si>
    <t>Sovacación severa</t>
  </si>
  <si>
    <t>Enrocamientos</t>
  </si>
  <si>
    <t>Metros</t>
  </si>
  <si>
    <t>Longitud del claros sec.</t>
  </si>
  <si>
    <t>Forma geometrica pilas</t>
  </si>
  <si>
    <t>Sovacación moderada</t>
  </si>
  <si>
    <t>Gaviones</t>
  </si>
  <si>
    <t>Longitud del claro central</t>
  </si>
  <si>
    <t>Numero de claros</t>
  </si>
  <si>
    <t>Diques</t>
  </si>
  <si>
    <t>Longitud del puente</t>
  </si>
  <si>
    <t>Numero de cuerpos</t>
  </si>
  <si>
    <t>Localización (Longitud)</t>
  </si>
  <si>
    <t>Localización (Latitud)</t>
  </si>
  <si>
    <t>Concreto</t>
  </si>
  <si>
    <t>Material de subestructura</t>
  </si>
  <si>
    <t>Fecha de construcción</t>
  </si>
  <si>
    <t>Concreto Presforzado</t>
  </si>
  <si>
    <t>Material de superestructura</t>
  </si>
  <si>
    <t>Viga</t>
  </si>
  <si>
    <t>Tipo de puente</t>
  </si>
  <si>
    <t>Curvo</t>
  </si>
  <si>
    <t>Armadura</t>
  </si>
  <si>
    <t>Nombre del puente</t>
  </si>
  <si>
    <t>Concreto Postensado</t>
  </si>
  <si>
    <t>Colgante</t>
  </si>
  <si>
    <t>Desconocido</t>
  </si>
  <si>
    <t>Reticulado</t>
  </si>
  <si>
    <t>Losa de cimentación</t>
  </si>
  <si>
    <t>Exagonal</t>
  </si>
  <si>
    <t>Mixto</t>
  </si>
  <si>
    <t>Atirantado</t>
  </si>
  <si>
    <t>Inspección de puentes carreteros</t>
  </si>
  <si>
    <t>Zapata con pilotes</t>
  </si>
  <si>
    <t>Circular</t>
  </si>
  <si>
    <t>Acero</t>
  </si>
  <si>
    <t>Arco</t>
  </si>
  <si>
    <t>Dado</t>
  </si>
  <si>
    <t>Rectangular con bordes en V</t>
  </si>
  <si>
    <t>Mamposteria</t>
  </si>
  <si>
    <t>Losa</t>
  </si>
  <si>
    <t>Zapata aislada</t>
  </si>
  <si>
    <t>Rectangular con bordes redondeados</t>
  </si>
  <si>
    <t>Indice</t>
  </si>
  <si>
    <t>Vista aguas arriba</t>
  </si>
  <si>
    <t>Vista general del puente</t>
  </si>
  <si>
    <t>Socavación local</t>
  </si>
  <si>
    <t>Sin Nombre</t>
  </si>
  <si>
    <t>Rectangular</t>
  </si>
  <si>
    <t>Sin nombre</t>
  </si>
  <si>
    <t>Vista de apoyo</t>
  </si>
  <si>
    <t>De importancia de taludes</t>
  </si>
  <si>
    <t>-102.1990</t>
  </si>
  <si>
    <t>Acapilcan</t>
  </si>
  <si>
    <t>Vista general</t>
  </si>
  <si>
    <t>Rocas Y boleos</t>
  </si>
  <si>
    <t>Agrietamientos en vigas</t>
  </si>
  <si>
    <t xml:space="preserve">Socavación local </t>
  </si>
  <si>
    <t>De importancia moderada de talud</t>
  </si>
  <si>
    <t>De importancia en talud</t>
  </si>
  <si>
    <t>Medidas de protección por pilas descubiertas por socavación</t>
  </si>
  <si>
    <t>Daños por Socavación Local</t>
  </si>
  <si>
    <t>Deterioro por Socavación general</t>
  </si>
  <si>
    <t>Deterioro por oxidación</t>
  </si>
  <si>
    <t>Deterioro por corrosión</t>
  </si>
  <si>
    <t>Daños estructurales</t>
  </si>
  <si>
    <t>Deterioro general</t>
  </si>
  <si>
    <t>Clasificación de daños</t>
  </si>
  <si>
    <t>Daño nulo o insignificante</t>
  </si>
  <si>
    <t>Daño menor, sin necesidad de trabajos de reparación, excepto tareas de mantenimiento preventivo.</t>
  </si>
  <si>
    <t>Daño evidente, trabajos de mantenimiento correctivo necesarios, reparaciones menores recomendadas, sin pérdida de funciones.</t>
  </si>
  <si>
    <t>Daño importante, trabajos de reparación inminentes, pedida menor de funciones.</t>
  </si>
  <si>
    <t>Daño severo, trabajos de reparación inmediatos, perdida mayor de funciones.</t>
  </si>
  <si>
    <t>Daño total, colapso inminente.</t>
  </si>
  <si>
    <t>Medidas de protección a  las paredes del cauce</t>
  </si>
  <si>
    <t>General en el lecho del río</t>
  </si>
  <si>
    <t>Condición del cauce</t>
  </si>
  <si>
    <t>Daños por oxidacíon</t>
  </si>
  <si>
    <t>Medidas de protección para solucionar la socavación local existente</t>
  </si>
  <si>
    <t>Medida de protección fallada</t>
  </si>
  <si>
    <t>Carretera Transpeninsular, (Federal 1), Tramo Cabo San Lucas - La Paz</t>
  </si>
  <si>
    <t>.</t>
  </si>
  <si>
    <t>23°01'45"N</t>
  </si>
  <si>
    <t>109°42'57.35"W</t>
  </si>
  <si>
    <t xml:space="preserve"> NN </t>
  </si>
  <si>
    <t>32°12'09.2"N</t>
  </si>
  <si>
    <t>116°54'38.0"W</t>
  </si>
  <si>
    <t>23°10'13.5"N</t>
  </si>
  <si>
    <t>109°42'19.4"W</t>
  </si>
  <si>
    <t>Pila</t>
  </si>
  <si>
    <t>Pilas</t>
  </si>
  <si>
    <t>23°19'56.4"N</t>
  </si>
  <si>
    <t>109°46'01.1"W</t>
  </si>
  <si>
    <t>Caduaño</t>
  </si>
  <si>
    <t>La Palma</t>
  </si>
  <si>
    <t>32°05'22.5"N</t>
  </si>
  <si>
    <t>116°52'58.0"W</t>
  </si>
  <si>
    <t>El Aguajito</t>
  </si>
  <si>
    <t>Notas: El puente se apoya en dos estribos</t>
  </si>
  <si>
    <t>31°54'12.3"N</t>
  </si>
  <si>
    <t>116°43'52.9"W</t>
  </si>
  <si>
    <t>Las Animas</t>
  </si>
  <si>
    <t>31°38'37.9"N</t>
  </si>
  <si>
    <t>116°31'06.4"W</t>
  </si>
  <si>
    <t>Santo Tomás</t>
  </si>
  <si>
    <t>31°33'36.0"N</t>
  </si>
  <si>
    <t>116°24'54.6"W</t>
  </si>
  <si>
    <t>San Vicente</t>
  </si>
  <si>
    <t>31°20'01.1"N</t>
  </si>
  <si>
    <t>116°15'10.5"W</t>
  </si>
  <si>
    <t>Colonet</t>
  </si>
  <si>
    <t>31°04'29.6"N</t>
  </si>
  <si>
    <t>116°12'31.1"W</t>
  </si>
  <si>
    <t>30°57'54.8"N</t>
  </si>
  <si>
    <t>116°09'15.3"W</t>
  </si>
  <si>
    <t>San Telmo</t>
  </si>
  <si>
    <t>30°44'35.3"N</t>
  </si>
  <si>
    <t>115°59'52.1"W</t>
  </si>
  <si>
    <t>Miraflores</t>
  </si>
  <si>
    <t>23°22'08.6"N</t>
  </si>
  <si>
    <t>109°45'09.4"W</t>
  </si>
  <si>
    <t xml:space="preserve">Refuerzo externo en vigas </t>
  </si>
  <si>
    <t>Desplome y desalineamiento de un estribo debido a la socavación</t>
  </si>
  <si>
    <t xml:space="preserve">Sin nombre </t>
  </si>
  <si>
    <t>23°32'20.5"N</t>
  </si>
  <si>
    <t>109°40'26.9"W</t>
  </si>
  <si>
    <t>Buenos Aires</t>
  </si>
  <si>
    <t>23°41'12.7"N</t>
  </si>
  <si>
    <t>109°43'51.6"W</t>
  </si>
  <si>
    <t>23°56'59.5"N</t>
  </si>
  <si>
    <t>110°16'48.5"W</t>
  </si>
  <si>
    <t>24°06'29.0"N</t>
  </si>
  <si>
    <t>110°21'38.6"W</t>
  </si>
  <si>
    <t xml:space="preserve">24°09'50.1"N </t>
  </si>
  <si>
    <t>110°55'20.9"W</t>
  </si>
  <si>
    <t>24°18'20.6"N</t>
  </si>
  <si>
    <t>110°58'33.1"W</t>
  </si>
  <si>
    <t>24°23'09.4"N</t>
  </si>
  <si>
    <t>111°06'01.6"W</t>
  </si>
  <si>
    <t>Las Pocitas</t>
  </si>
  <si>
    <t>24°35'15.5"N</t>
  </si>
  <si>
    <t>111°27'49.1"W</t>
  </si>
  <si>
    <t>Querétaro</t>
  </si>
  <si>
    <t>25°19'34.4"N</t>
  </si>
  <si>
    <t>111°38'35.7"W</t>
  </si>
  <si>
    <t>El Tular</t>
  </si>
  <si>
    <t>25°56'41.6"N</t>
  </si>
  <si>
    <t>111°22'06.8"W</t>
  </si>
  <si>
    <t>26°00'05.9"N</t>
  </si>
  <si>
    <t>111°21'59.5"W</t>
  </si>
  <si>
    <t>Puente de Luna</t>
  </si>
  <si>
    <t>26°07'49.7"N</t>
  </si>
  <si>
    <t>111°25'42.3"W</t>
  </si>
  <si>
    <t>Tevalle</t>
  </si>
  <si>
    <t>26°22'40.0"N</t>
  </si>
  <si>
    <t>111°35'37.4"W</t>
  </si>
  <si>
    <t>26°53'19.5"N</t>
  </si>
  <si>
    <t>111°58'57.1"W</t>
  </si>
  <si>
    <t>27°04'20.3"N</t>
  </si>
  <si>
    <t>112°06'46.6"W</t>
  </si>
  <si>
    <t>San Luciano</t>
  </si>
  <si>
    <t>27°18'26.0"N</t>
  </si>
  <si>
    <t>112°14'46.1"W</t>
  </si>
  <si>
    <t>30°05'49.9"N</t>
  </si>
  <si>
    <t>115°40'05.7"W</t>
  </si>
  <si>
    <t>30°38'24.5"N</t>
  </si>
  <si>
    <t>Padre Kino</t>
  </si>
  <si>
    <t>San Simon</t>
  </si>
  <si>
    <t>30°26'12.6"N</t>
  </si>
  <si>
    <t>115°53'03.6"W</t>
  </si>
  <si>
    <t>El Socorro</t>
  </si>
  <si>
    <t>30°19'23.9"N</t>
  </si>
  <si>
    <t>115°48'50.3"W</t>
  </si>
  <si>
    <t>Socavación local en pilas, acero de refuerzo expuesto en pilotes</t>
  </si>
  <si>
    <t>Socavación local elevada en uno de los apoyos. Se pueden percibir las pilas de cimentación</t>
  </si>
  <si>
    <t>Presencia de rocas y boleos en el cause y restos de vegetación seca en la base de algunas columnas, lo cual indica un elvado aporte de sedimento en presencia de flujo de agua</t>
  </si>
  <si>
    <t>El Salto</t>
  </si>
  <si>
    <t>22°54'09.8"N</t>
  </si>
  <si>
    <t>109°53'39.1"W</t>
  </si>
  <si>
    <t>Condición de subestructura</t>
  </si>
  <si>
    <t>Vista aguas abajo</t>
  </si>
  <si>
    <t>Exposición de cimentación</t>
  </si>
  <si>
    <t>Fidel Antonio</t>
  </si>
  <si>
    <t>Se identificó un problable problema de punzonamiento en la base de una de las columnas</t>
  </si>
  <si>
    <t>El puente se ubica en  un estero, hay poca agua.</t>
  </si>
  <si>
    <t>Hay presencia de boleos y restos de vegetacion en la base de las columnas de dos de los claros del puente.</t>
  </si>
  <si>
    <t>Presencia de rocas y boleos, algunos restos de la carretera (rocas y diques) son arrastrados por la corriente y chocan con las columnas</t>
  </si>
  <si>
    <t>El puente al parecer es reciente y fue construido debido que la carretera cruzaba el cauce de un río al nivel del terreno.</t>
  </si>
  <si>
    <t>Pilotes</t>
  </si>
  <si>
    <t>Socavación local en estribo</t>
  </si>
  <si>
    <t>Presencia de rocas y boleos</t>
  </si>
  <si>
    <t>Socavación moderada en algunos apoyos.</t>
  </si>
  <si>
    <t>Viga tipo cajón</t>
  </si>
  <si>
    <t>La superestructura está conformada por una viga tipo cajón de concreto reforzado</t>
  </si>
  <si>
    <t>40 y 30</t>
  </si>
  <si>
    <t>Rectangular y oblonga</t>
  </si>
  <si>
    <t>Las trabes que conforman los claros de mayor longitud están reforzadas con cables de acero postensado</t>
  </si>
  <si>
    <t>25°43'25.28"N</t>
  </si>
  <si>
    <t>111°15'53.42"W</t>
  </si>
  <si>
    <t>Presencia de rocas y boleos.</t>
  </si>
  <si>
    <t>Algunas de las columnas fueron reforzadas con dados de cimentación para proteger los pilotes que quedaron expuestos por la socavación.</t>
  </si>
  <si>
    <t>En la mayoría de los apoyos de los tableros, se puede apreciar parte de los pilotes de cimentación de las columnas</t>
  </si>
  <si>
    <t xml:space="preserve">Hubo agrietamiento de las trabes de concreto por lo cual la superestructura está reforzada con cables de acero postrensados. </t>
  </si>
  <si>
    <t>La superestructura está conformada por dos trabes prefabricadas colocadas en los extremos y ligadas por una losa de concreto reforzado.</t>
  </si>
  <si>
    <t>Presencia de rocas, boleos y arena fina suelta</t>
  </si>
  <si>
    <t>12 km antes del S N5</t>
  </si>
  <si>
    <t xml:space="preserve">La superestructura está reforzada con cables de acero postrensados. </t>
  </si>
  <si>
    <t>Antonio Tabaco Zúñiga</t>
  </si>
  <si>
    <t>La superestuctura es contínua de tipo cajón de concreto reforzado. Tiene un alinemiento horizontal en curva en el primer claro y el resto es recto.</t>
  </si>
  <si>
    <t>El río tiene una presa aguas arriba, la cual aporta una gan cantidad de agua al cause en temporada de huracanes. Se observó un elevado nivel de socavación general debido a esta situación</t>
  </si>
  <si>
    <t>30 y 40</t>
  </si>
  <si>
    <t xml:space="preserve">Presencia de rocas, boleos. </t>
  </si>
  <si>
    <t>El cauce del río arrastra una gran cantidad de rocas y boleos que se depositan en la base de las columnas, las cuales se encuentran cubiertas por piedras</t>
  </si>
  <si>
    <t>El suelo de relleno que conformaba uno de los estribos fue removido en su totalidad, el otro estribo está a punto de ser afectado del mismo modo. Al parecer</t>
  </si>
  <si>
    <t xml:space="preserve">Presencia de rocas, boleos y arena fina </t>
  </si>
  <si>
    <t>Se observaron dos apoyos con problemas de socavación severa, se considera que esn su ubicación se concentra la mayor parte del cauce del río</t>
  </si>
  <si>
    <t>La mayoria de las columnas está cubierta por las rocas y boleos que son arrastrados por la corriente de agua.</t>
  </si>
  <si>
    <t>cuerpo de agua antes de puertecitos</t>
  </si>
  <si>
    <t>las piedras son arrastradas por el agua  y golpean los estribos fracturando las losas de concreto reforzado que cubren el suelo de relleno de los estribos.</t>
  </si>
  <si>
    <t>Carretera Transpeninsular, (Federal 5), Tramo Cabo San Lucas - La Paz</t>
  </si>
  <si>
    <t>Presencia de rocas, suelo fino y arena gruesa.</t>
  </si>
  <si>
    <t>La Salada III</t>
  </si>
  <si>
    <t>Rosarito Cuerpo 1</t>
  </si>
  <si>
    <t>Rosarito Cuerpo 2</t>
  </si>
  <si>
    <t>Presencia de rocas y suelo fino</t>
  </si>
  <si>
    <t xml:space="preserve">Presencia de rocas y suelo fino </t>
  </si>
  <si>
    <t>El morro Cuerpo 1</t>
  </si>
  <si>
    <t>Desprendimiento del concreto que cubre el acero de refuerzo en el lecho inferior de las vigas de concreto, en algunos sitios</t>
  </si>
  <si>
    <t>El morro Cuerpo 2</t>
  </si>
  <si>
    <t>Algunas de las vigas de concreto presforzado presentan signos de agrietamiento. Las grietas fueron reparadas.</t>
  </si>
  <si>
    <t>Socavación elevada en algunos apoyos</t>
  </si>
  <si>
    <t>Cuadrada</t>
  </si>
  <si>
    <t>El morro Cuerpo 3</t>
  </si>
  <si>
    <t>El morro Cuerpo 4</t>
  </si>
  <si>
    <t>Medanos Cuerpo 1</t>
  </si>
  <si>
    <t>Medanos Cuerpo 2</t>
  </si>
  <si>
    <t>Losa de concreto reforzado apoyada en dos vigas extremas</t>
  </si>
  <si>
    <t>Socavación ligera en algunos apoyos</t>
  </si>
  <si>
    <t>Losa de concreto reforzado apoyada en vigas de concreto presforzado</t>
  </si>
  <si>
    <t>Medanos Cuerpo 4</t>
  </si>
  <si>
    <t>Medanos Cuerpo 3</t>
  </si>
  <si>
    <t>El Descanso Cuerpo 1</t>
  </si>
  <si>
    <t>Pilas cuadradas</t>
  </si>
  <si>
    <t xml:space="preserve">Geometría del puente </t>
  </si>
  <si>
    <t>El Descanso Cuerpo 3</t>
  </si>
  <si>
    <t>El Descanso Cuerpo 2</t>
  </si>
  <si>
    <t>Cuadrada y circular (mixto)</t>
  </si>
  <si>
    <t>Circular y cuadrada (mixto)</t>
  </si>
  <si>
    <t>30 y 50</t>
  </si>
  <si>
    <t>Sin nombre cuerpo 1</t>
  </si>
  <si>
    <t>Sin nombre cuerpo 2</t>
  </si>
  <si>
    <t>Al lado de este puente se localiza otro que está en desuso.</t>
  </si>
  <si>
    <t>Los apoyos del puemte fueron modificados para una ampliación, se le agregaron columnas de sección cuadrada o circular.</t>
  </si>
  <si>
    <t>50 y 30</t>
  </si>
  <si>
    <t>Presencia de boleos y suelo fino compuesto por arcillas.</t>
  </si>
  <si>
    <t xml:space="preserve">a </t>
  </si>
  <si>
    <t>La superestructura es tipo cajón continuo de concreto reforzado</t>
  </si>
  <si>
    <t>Los estribos y la columna central están protegidos en la base con muros tipo Gavión.</t>
  </si>
  <si>
    <t>Santo Domingo I y II</t>
  </si>
  <si>
    <t>Predomina el suelo fino y arcilloso</t>
  </si>
  <si>
    <t>Faltan coordenadas</t>
  </si>
  <si>
    <t>Losa de concreto</t>
  </si>
  <si>
    <t>canal</t>
  </si>
  <si>
    <t>San Quintin Cuerpo 1</t>
  </si>
  <si>
    <t>San Quintin Cuerpo 2</t>
  </si>
  <si>
    <t>La seccíon transverasl es es continua de tipo cajón de concreto reforzado</t>
  </si>
  <si>
    <t>Los estribos estan protegidos con muros tipo gavión</t>
  </si>
  <si>
    <t>Presencia de arena fina compacta</t>
  </si>
  <si>
    <t>El suelo donde se apoyan los estribos y columnas está protegido con una losa de concreto la cual forma un canal de sección trapezoidal</t>
  </si>
  <si>
    <t>Presencia de rocas, boleos, y arena fina compacta</t>
  </si>
  <si>
    <t>El Rosario 1 y 2</t>
  </si>
  <si>
    <t xml:space="preserve">La superestructuraes mixta, en algunos claros la superestructura está soportada por vigas prefabicadas mientras que los demás claros están soportados por </t>
  </si>
  <si>
    <t>una viga continua tipo cajon de sección variable</t>
  </si>
  <si>
    <t>23°19'56.4"N, 109°46'01.1"W</t>
  </si>
  <si>
    <t>24°18'20.6"N, 110°58'33.1"W</t>
  </si>
  <si>
    <t>24°21'06.7"N 111°00'54.4"W</t>
  </si>
  <si>
    <t>24°21'06.7"N</t>
  </si>
  <si>
    <t>111°00'54.4"W</t>
  </si>
  <si>
    <t>24°27'50.8"N</t>
  </si>
  <si>
    <t>Rosarito C1</t>
  </si>
  <si>
    <t>Rosarito 2</t>
  </si>
  <si>
    <t>El Morro C1</t>
  </si>
  <si>
    <t>Transpeninsular baja California</t>
  </si>
  <si>
    <t>El Morro C2</t>
  </si>
  <si>
    <t>El Morro C3</t>
  </si>
  <si>
    <t>El Morro C4</t>
  </si>
  <si>
    <t>Medanos C1</t>
  </si>
  <si>
    <t>Medanos C2</t>
  </si>
  <si>
    <t>Medanos C3</t>
  </si>
  <si>
    <t>Medanos C4</t>
  </si>
  <si>
    <t>El Descanso C1</t>
  </si>
  <si>
    <t>El Descanso C2</t>
  </si>
  <si>
    <t>El Descanso C3</t>
  </si>
  <si>
    <t>SN17</t>
  </si>
  <si>
    <t>SN1</t>
  </si>
  <si>
    <t>SN3 C1</t>
  </si>
  <si>
    <t>SN3 C2</t>
  </si>
  <si>
    <t>Santo Tomas</t>
  </si>
  <si>
    <t>San Quintin C1</t>
  </si>
  <si>
    <t>San Quintin C2</t>
  </si>
  <si>
    <t>SN16(La Ventana)</t>
  </si>
  <si>
    <t>SN15</t>
  </si>
  <si>
    <t>SN4</t>
  </si>
  <si>
    <t>SN5(Antonio Tabaco)</t>
  </si>
  <si>
    <t>Puente de la Luna</t>
  </si>
  <si>
    <t>San Thelmo</t>
  </si>
  <si>
    <t>Ligui</t>
  </si>
  <si>
    <t>Queretaro</t>
  </si>
  <si>
    <t>SN6</t>
  </si>
  <si>
    <t>La Liebre</t>
  </si>
  <si>
    <t>SN13</t>
  </si>
  <si>
    <t>SN7</t>
  </si>
  <si>
    <t>SN8</t>
  </si>
  <si>
    <t>SN9(Fidel Antonio)</t>
  </si>
  <si>
    <t>SN10</t>
  </si>
  <si>
    <t>SN11</t>
  </si>
  <si>
    <t>San Lazaro I</t>
  </si>
  <si>
    <t>Aparente socavación</t>
  </si>
  <si>
    <t>Acumulación de basura y vegetación en apoyos</t>
  </si>
  <si>
    <t>Socavación leve en apoyo central</t>
  </si>
  <si>
    <t>Socavación leve en apoyos</t>
  </si>
  <si>
    <t>socavación en apoyos</t>
  </si>
  <si>
    <t>Daño estructural en superestructura</t>
  </si>
  <si>
    <t>Daño en vigas, zonas de apoyo</t>
  </si>
  <si>
    <t>Exposición de acero de refuerzo</t>
  </si>
  <si>
    <t>Socavación en apoyo</t>
  </si>
  <si>
    <t>Daño en apoyo de vigas-cabezal</t>
  </si>
  <si>
    <t>Socavación en apoyos</t>
  </si>
  <si>
    <t>grietas y reparación en superestrcutura</t>
  </si>
  <si>
    <t>Socavación en apoyo central</t>
  </si>
  <si>
    <t>Socavación local y erosión</t>
  </si>
  <si>
    <t>Exposición de acero de refuerzo en superestructura</t>
  </si>
  <si>
    <t>Daño en apoyo viga- cabezal</t>
  </si>
  <si>
    <t>socavación y exposición de cimentación</t>
  </si>
  <si>
    <t>Daños en zapata expuesta</t>
  </si>
  <si>
    <t>Daños en estribo</t>
  </si>
  <si>
    <t>Socavación y exposición de cimentación</t>
  </si>
  <si>
    <t>Defectos en uniones de zapata y pilotes</t>
  </si>
  <si>
    <t>Vista apoyo</t>
  </si>
  <si>
    <t>Vista de superestructura</t>
  </si>
  <si>
    <t>Vista de los apoyos</t>
  </si>
  <si>
    <t>socavación en apoyo</t>
  </si>
  <si>
    <t>Defectos en zapata y socavación poco importante</t>
  </si>
  <si>
    <t>gaviones de protección en estribo</t>
  </si>
  <si>
    <t>Vista agua abajo</t>
  </si>
  <si>
    <t>Vista apoyos</t>
  </si>
  <si>
    <t>Vista estribo</t>
  </si>
  <si>
    <t>Vista aguas abrriba</t>
  </si>
  <si>
    <t xml:space="preserve">Protección con gaviones en estribo </t>
  </si>
  <si>
    <t xml:space="preserve">Acumulación de material en estribo </t>
  </si>
  <si>
    <t>Vista superestructura</t>
  </si>
  <si>
    <t>Socavación local y zapata fracturada</t>
  </si>
  <si>
    <t>Socavación local importante</t>
  </si>
  <si>
    <t>Socavación y zapata expuesta</t>
  </si>
  <si>
    <t xml:space="preserve">Zapata expuesta, acumulación de basura y socavación </t>
  </si>
  <si>
    <t>Socavación y daño en estribo</t>
  </si>
  <si>
    <t>Socavación y daños en estribo</t>
  </si>
  <si>
    <t>Acero de refuerzo expuesto en estribo destruido</t>
  </si>
  <si>
    <t>obstrucciones por restos de puente destruido</t>
  </si>
  <si>
    <t>Daño potencial por restos de puente</t>
  </si>
  <si>
    <t>Grietas, reparación y refuerzo en superestructura</t>
  </si>
  <si>
    <t>Superestructura reforzada con postensado</t>
  </si>
  <si>
    <t>Socavación en estribo</t>
  </si>
  <si>
    <t>Socavación importante</t>
  </si>
  <si>
    <t>Apoyo con poca socavación</t>
  </si>
  <si>
    <t>La liebre</t>
  </si>
  <si>
    <t>Vista de estribo y superestructura</t>
  </si>
  <si>
    <t>Socavación local en apoyo</t>
  </si>
  <si>
    <t>Vista de apoyos y prescencia de socavación</t>
  </si>
  <si>
    <t>Daño en estribo</t>
  </si>
  <si>
    <t>Socavación local leve</t>
  </si>
  <si>
    <t>Asentamientos leves</t>
  </si>
  <si>
    <t>SN12</t>
  </si>
  <si>
    <t xml:space="preserve"> 117°03'03.8"W</t>
  </si>
  <si>
    <t>32°20'01.1"N</t>
  </si>
  <si>
    <t xml:space="preserve"> 116°59'26.0"W</t>
  </si>
  <si>
    <t>32°15'44.2"N</t>
  </si>
  <si>
    <t>32°15'44.2"N,  116°59'26.0"W</t>
  </si>
  <si>
    <t>32°13'46.9"N 116°55'17.5"W</t>
  </si>
  <si>
    <t>32°13'46.9"N</t>
  </si>
  <si>
    <t>116°55'17.5"W</t>
  </si>
  <si>
    <t>32°12'09.2"N, 116°54'38.0"W</t>
  </si>
  <si>
    <t>32°05'48.0"N 116°51'46.1"W</t>
  </si>
  <si>
    <t>32°05'48.0"N</t>
  </si>
  <si>
    <t>116°51'46.1"W</t>
  </si>
  <si>
    <t>32°05'22.5"N 116°52'58.0"W</t>
  </si>
  <si>
    <t>31°54'12.3"N 116°43'52.9"W</t>
  </si>
  <si>
    <t>31°38'37.9"N 116°31'06.4"W</t>
  </si>
  <si>
    <t>31°33'36.0"N 116°24'54.6"W</t>
  </si>
  <si>
    <t>31°20'01.1"N 116°15'10.5"W</t>
  </si>
  <si>
    <t>31°04'29.6"N 116°12'31.1"W</t>
  </si>
  <si>
    <t>30°57'54.8"N 116°09'15.3"W</t>
  </si>
  <si>
    <t>4'35.3"N 115°59'52.1"W</t>
  </si>
  <si>
    <t>30°38'24.5"N 115°58'00.0"W</t>
  </si>
  <si>
    <t>115°58'00.0"W</t>
  </si>
  <si>
    <t>30°33'18.2"N 115°56'24.7"W</t>
  </si>
  <si>
    <t>30°33'18.2"N</t>
  </si>
  <si>
    <t>115°56'24.7"W</t>
  </si>
  <si>
    <t>31°58'16.8"N 115°13'05.4"W</t>
  </si>
  <si>
    <t>31°58'16.8"N</t>
  </si>
  <si>
    <t>115°13'05.4"W</t>
  </si>
  <si>
    <t>31°43'44.1"N 115°03'48.1"W</t>
  </si>
  <si>
    <t>31°43'44.1"N</t>
  </si>
  <si>
    <t>115°03'48.1"W</t>
  </si>
  <si>
    <t>27°18'26.0"N, 112°14'46.1"W</t>
  </si>
  <si>
    <t>30°05'48.1"N 114°37'43.0"W</t>
  </si>
  <si>
    <t>30°05'48.1"N</t>
  </si>
  <si>
    <t>114°37'43.0"W</t>
  </si>
  <si>
    <t>27°04'20.3"N 112°06'46.6"W</t>
  </si>
  <si>
    <t>26°53'19.5"N 111°58'57.1"W</t>
  </si>
  <si>
    <t>26°47'41.4"N 111°53'33.2"W</t>
  </si>
  <si>
    <t>26°47'41.4"N</t>
  </si>
  <si>
    <t>111°53'33.2"W</t>
  </si>
  <si>
    <t>26°22'40.0"N 111°35'37.4"W</t>
  </si>
  <si>
    <t>26°07'49.7"N 111°25'42.3"W</t>
  </si>
  <si>
    <t>26°00'05.9"N 111°21'59.5"W</t>
  </si>
  <si>
    <t>25°56'41.6"N 111°22'06.8"W</t>
  </si>
  <si>
    <t>25°43'25.28"N, 111°15'53.42"W</t>
  </si>
  <si>
    <t>24°27'50.8"N 111°12'41.2"W</t>
  </si>
  <si>
    <t>111°12'41.2"W</t>
  </si>
  <si>
    <t>24°23'09.4"N 111°06'01.6"W</t>
  </si>
  <si>
    <t>23°21'58.2"N 109°45'15.5"W</t>
  </si>
  <si>
    <t xml:space="preserve">23°21'58.2"N </t>
  </si>
  <si>
    <t>109°45'15.5"W</t>
  </si>
  <si>
    <t>23°01'45"N, 109°42'57.35"W</t>
  </si>
  <si>
    <t>32°20'01.1"N,  117°03'03.8"W</t>
  </si>
  <si>
    <t>23°16'12.4"N 109°45'33.8"W</t>
  </si>
  <si>
    <t>23°16'12.4"N</t>
  </si>
  <si>
    <t>109°45'33.8"W</t>
  </si>
  <si>
    <t>23°10'13.5"N 109°42'19.4"W</t>
  </si>
  <si>
    <t>SN14</t>
  </si>
  <si>
    <t>Desprendimiento del concreto que cubre el acero de refuerzo en el lecho inferior de las vigas de concreto, en algunos sitios.</t>
  </si>
  <si>
    <t>Acumulación de basura y exposición de cimentación</t>
  </si>
  <si>
    <t>Socavación, acumulación de vegetación y exposición de cimentación</t>
  </si>
  <si>
    <t>Parte de la losa de concreto de uno de los estribos fue removida por el agua de mar. Los pilotes que soprotan las columnas están expuestos</t>
  </si>
  <si>
    <t>,algunos muestran que estan desfasados de su ubicación original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</si>
</sst>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000000"/>
  </numFmts>
  <fonts count="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0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9"/>
      <color indexed="8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theme="4" tint="0.79998168889431442"/>
        <bgColor indexed="65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0.79998168889431442"/>
        <bgColor indexed="64"/>
      </patternFill>
    </fill>
  </fills>
  <borders count="15">
    <border>
      <left/>
      <right/>
      <top/>
      <bottom/>
      <diagonal/>
    </border>
    <border>
      <left/>
      <right style="double">
        <color rgb="FF0000FF"/>
      </right>
      <top style="double">
        <color rgb="FF0000FF"/>
      </top>
      <bottom style="double">
        <color rgb="FF0000FF"/>
      </bottom>
      <diagonal/>
    </border>
    <border>
      <left/>
      <right/>
      <top style="double">
        <color rgb="FF0000FF"/>
      </top>
      <bottom style="double">
        <color rgb="FF0000FF"/>
      </bottom>
      <diagonal/>
    </border>
    <border>
      <left style="double">
        <color rgb="FF0000FF"/>
      </left>
      <right/>
      <top style="double">
        <color rgb="FF0000FF"/>
      </top>
      <bottom style="double">
        <color rgb="FF0000FF"/>
      </bottom>
      <diagonal/>
    </border>
    <border>
      <left style="double">
        <color rgb="FF0000FF"/>
      </left>
      <right style="double">
        <color rgb="FF0000FF"/>
      </right>
      <top style="double">
        <color rgb="FF0000FF"/>
      </top>
      <bottom style="double">
        <color rgb="FF0000FF"/>
      </bottom>
      <diagonal/>
    </border>
    <border>
      <left style="double">
        <color rgb="FF0000FF"/>
      </left>
      <right style="double">
        <color rgb="FF0000FF"/>
      </right>
      <top style="double">
        <color rgb="FF0000FF"/>
      </top>
      <bottom/>
      <diagonal/>
    </border>
    <border>
      <left style="thin">
        <color rgb="FF0000FF"/>
      </left>
      <right style="thin">
        <color rgb="FF0000FF"/>
      </right>
      <top style="thin">
        <color rgb="FF0000FF"/>
      </top>
      <bottom style="thin">
        <color rgb="FF0000FF"/>
      </bottom>
      <diagonal/>
    </border>
    <border>
      <left/>
      <right/>
      <top style="thin">
        <color rgb="FF0000FF"/>
      </top>
      <bottom style="thin">
        <color rgb="FF0000FF"/>
      </bottom>
      <diagonal/>
    </border>
    <border>
      <left/>
      <right/>
      <top/>
      <bottom style="thin">
        <color rgb="FF0000FF"/>
      </bottom>
      <diagonal/>
    </border>
    <border>
      <left/>
      <right/>
      <top style="thin">
        <color rgb="FFB2B2B2"/>
      </top>
      <bottom/>
      <diagonal/>
    </border>
    <border>
      <left/>
      <right/>
      <top style="thin">
        <color rgb="FF0000FF"/>
      </top>
      <bottom/>
      <diagonal/>
    </border>
    <border>
      <left/>
      <right/>
      <top style="double">
        <color rgb="FF0000FF"/>
      </top>
      <bottom style="thin">
        <color rgb="FF0000FF"/>
      </bottom>
      <diagonal/>
    </border>
    <border>
      <left/>
      <right/>
      <top style="double">
        <color rgb="FF0000FF"/>
      </top>
      <bottom/>
      <diagonal/>
    </border>
    <border>
      <left style="double">
        <color rgb="FF0000FF"/>
      </left>
      <right/>
      <top style="double">
        <color rgb="FF0000FF"/>
      </top>
      <bottom/>
      <diagonal/>
    </border>
    <border>
      <left/>
      <right style="double">
        <color rgb="FF0000FF"/>
      </right>
      <top style="double">
        <color rgb="FF0000FF"/>
      </top>
      <bottom/>
      <diagonal/>
    </border>
  </borders>
  <cellStyleXfs count="3">
    <xf numFmtId="0" fontId="0" fillId="0" borderId="0"/>
    <xf numFmtId="0" fontId="1" fillId="2" borderId="0" applyNumberFormat="0" applyBorder="0" applyAlignment="0" applyProtection="0"/>
    <xf numFmtId="0" fontId="3" fillId="0" borderId="0" applyNumberFormat="0" applyFill="0" applyBorder="0" applyAlignment="0" applyProtection="0"/>
  </cellStyleXfs>
  <cellXfs count="111">
    <xf numFmtId="0" fontId="0" fillId="0" borderId="0" xfId="0"/>
    <xf numFmtId="0" fontId="3" fillId="0" borderId="4" xfId="2" applyBorder="1" applyAlignment="1">
      <alignment horizontal="center"/>
    </xf>
    <xf numFmtId="0" fontId="0" fillId="0" borderId="0" xfId="0" applyAlignment="1">
      <alignment horizontal="center"/>
    </xf>
    <xf numFmtId="0" fontId="0" fillId="0" borderId="7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7" xfId="0" applyBorder="1" applyAlignment="1">
      <alignment horizontal="center"/>
    </xf>
    <xf numFmtId="0" fontId="0" fillId="0" borderId="0" xfId="0" applyBorder="1" applyAlignment="1">
      <alignment horizontal="center"/>
    </xf>
    <xf numFmtId="0" fontId="3" fillId="4" borderId="4" xfId="2" applyFill="1" applyBorder="1" applyAlignment="1">
      <alignment horizontal="center"/>
    </xf>
    <xf numFmtId="0" fontId="0" fillId="4" borderId="4" xfId="0" applyFill="1" applyBorder="1" applyAlignment="1">
      <alignment horizontal="center"/>
    </xf>
    <xf numFmtId="0" fontId="0" fillId="0" borderId="0" xfId="0" applyFill="1" applyAlignment="1">
      <alignment horizontal="center"/>
    </xf>
    <xf numFmtId="0" fontId="0" fillId="0" borderId="3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4" xfId="0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4" xfId="0" applyBorder="1" applyAlignment="1">
      <alignment horizontal="center" vertical="center" wrapText="1"/>
    </xf>
    <xf numFmtId="0" fontId="0" fillId="0" borderId="7" xfId="0" applyBorder="1" applyAlignment="1">
      <alignment horizontal="center"/>
    </xf>
    <xf numFmtId="0" fontId="0" fillId="0" borderId="0" xfId="0" applyBorder="1" applyAlignment="1">
      <alignment horizontal="center"/>
    </xf>
    <xf numFmtId="0" fontId="3" fillId="0" borderId="4" xfId="2" applyFill="1" applyBorder="1" applyAlignment="1">
      <alignment horizontal="center"/>
    </xf>
    <xf numFmtId="0" fontId="0" fillId="0" borderId="4" xfId="0" applyFill="1" applyBorder="1" applyAlignment="1">
      <alignment horizontal="center"/>
    </xf>
    <xf numFmtId="0" fontId="3" fillId="0" borderId="0" xfId="2" applyBorder="1" applyAlignment="1">
      <alignment horizontal="center"/>
    </xf>
    <xf numFmtId="0" fontId="3" fillId="0" borderId="5" xfId="2" applyBorder="1" applyAlignment="1">
      <alignment horizontal="center"/>
    </xf>
    <xf numFmtId="164" fontId="0" fillId="0" borderId="4" xfId="0" applyNumberFormat="1" applyBorder="1" applyAlignment="1">
      <alignment horizontal="center"/>
    </xf>
    <xf numFmtId="164" fontId="0" fillId="0" borderId="4" xfId="0" applyNumberFormat="1" applyFill="1" applyBorder="1" applyAlignment="1">
      <alignment horizontal="center"/>
    </xf>
    <xf numFmtId="0" fontId="2" fillId="0" borderId="0" xfId="0" applyFont="1" applyAlignment="1">
      <alignment horizontal="center"/>
    </xf>
    <xf numFmtId="0" fontId="0" fillId="0" borderId="0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7" xfId="0" applyBorder="1" applyAlignment="1">
      <alignment horizontal="center"/>
    </xf>
    <xf numFmtId="0" fontId="3" fillId="0" borderId="4" xfId="2" quotePrefix="1" applyBorder="1" applyAlignment="1">
      <alignment horizontal="center"/>
    </xf>
    <xf numFmtId="0" fontId="6" fillId="0" borderId="0" xfId="0" applyFont="1" applyAlignment="1">
      <alignment horizontal="center" vertical="center" wrapText="1"/>
    </xf>
    <xf numFmtId="0" fontId="0" fillId="0" borderId="0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7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7" xfId="0" applyBorder="1" applyAlignment="1">
      <alignment horizontal="center"/>
    </xf>
    <xf numFmtId="20" fontId="0" fillId="0" borderId="0" xfId="0" applyNumberFormat="1"/>
    <xf numFmtId="0" fontId="0" fillId="0" borderId="0" xfId="0" applyAlignment="1">
      <alignment horizontal="center"/>
    </xf>
    <xf numFmtId="0" fontId="0" fillId="0" borderId="0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7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0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7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0" xfId="0" applyBorder="1" applyAlignment="1">
      <alignment horizontal="center"/>
    </xf>
    <xf numFmtId="0" fontId="0" fillId="0" borderId="7" xfId="0" applyBorder="1" applyAlignment="1">
      <alignment horizontal="center"/>
    </xf>
    <xf numFmtId="20" fontId="0" fillId="0" borderId="0" xfId="0" applyNumberFormat="1" applyAlignment="1">
      <alignment horizontal="center"/>
    </xf>
    <xf numFmtId="0" fontId="0" fillId="0" borderId="0" xfId="0" applyAlignment="1">
      <alignment horizontal="center"/>
    </xf>
    <xf numFmtId="0" fontId="0" fillId="0" borderId="0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7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7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0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7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7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5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0" xfId="0" applyAlignment="1">
      <alignment horizontal="center"/>
    </xf>
    <xf numFmtId="0" fontId="0" fillId="0" borderId="0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3" borderId="4" xfId="0" applyFill="1" applyBorder="1" applyAlignment="1">
      <alignment horizontal="center"/>
    </xf>
    <xf numFmtId="0" fontId="0" fillId="0" borderId="13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1" xfId="0" applyBorder="1" applyAlignment="1">
      <alignment horizontal="center"/>
    </xf>
    <xf numFmtId="0" fontId="4" fillId="0" borderId="3" xfId="0" applyFont="1" applyBorder="1" applyAlignment="1">
      <alignment horizontal="center"/>
    </xf>
    <xf numFmtId="0" fontId="4" fillId="0" borderId="2" xfId="0" applyFont="1" applyBorder="1" applyAlignment="1">
      <alignment horizontal="center"/>
    </xf>
    <xf numFmtId="0" fontId="4" fillId="0" borderId="1" xfId="0" applyFont="1" applyBorder="1" applyAlignment="1">
      <alignment horizontal="center"/>
    </xf>
    <xf numFmtId="0" fontId="0" fillId="0" borderId="4" xfId="0" applyBorder="1" applyAlignment="1">
      <alignment horizontal="center" vertical="center" wrapText="1"/>
    </xf>
    <xf numFmtId="14" fontId="0" fillId="0" borderId="4" xfId="0" applyNumberFormat="1" applyBorder="1" applyAlignment="1">
      <alignment horizontal="center"/>
    </xf>
    <xf numFmtId="0" fontId="0" fillId="0" borderId="0" xfId="0" applyAlignment="1">
      <alignment horizontal="center"/>
    </xf>
    <xf numFmtId="0" fontId="0" fillId="0" borderId="0" xfId="0" applyAlignment="1">
      <alignment horizontal="center" vertical="center" wrapText="1"/>
    </xf>
    <xf numFmtId="0" fontId="0" fillId="0" borderId="5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8" xfId="0" applyBorder="1" applyAlignment="1">
      <alignment horizontal="left"/>
    </xf>
    <xf numFmtId="0" fontId="0" fillId="0" borderId="7" xfId="0" applyBorder="1" applyAlignment="1">
      <alignment horizontal="left"/>
    </xf>
    <xf numFmtId="0" fontId="0" fillId="0" borderId="7" xfId="0" applyBorder="1" applyAlignment="1">
      <alignment horizontal="center"/>
    </xf>
    <xf numFmtId="0" fontId="0" fillId="2" borderId="6" xfId="1" applyFont="1" applyBorder="1" applyAlignment="1">
      <alignment horizontal="center"/>
    </xf>
    <xf numFmtId="0" fontId="1" fillId="2" borderId="6" xfId="1" applyBorder="1" applyAlignment="1">
      <alignment horizontal="center"/>
    </xf>
    <xf numFmtId="0" fontId="0" fillId="0" borderId="7" xfId="0" applyFill="1" applyBorder="1" applyAlignment="1">
      <alignment horizontal="center"/>
    </xf>
    <xf numFmtId="0" fontId="0" fillId="0" borderId="8" xfId="0" applyBorder="1" applyAlignment="1">
      <alignment horizontal="center"/>
    </xf>
    <xf numFmtId="0" fontId="3" fillId="0" borderId="0" xfId="2" applyAlignment="1">
      <alignment horizontal="center"/>
    </xf>
    <xf numFmtId="0" fontId="5" fillId="0" borderId="7" xfId="0" applyFont="1" applyBorder="1" applyAlignment="1">
      <alignment horizontal="center"/>
    </xf>
    <xf numFmtId="0" fontId="4" fillId="0" borderId="0" xfId="0" applyFont="1" applyAlignment="1">
      <alignment horizontal="center"/>
    </xf>
    <xf numFmtId="49" fontId="0" fillId="0" borderId="10" xfId="0" applyNumberFormat="1" applyBorder="1" applyAlignment="1">
      <alignment horizontal="center"/>
    </xf>
    <xf numFmtId="0" fontId="0" fillId="0" borderId="12" xfId="0" applyBorder="1" applyAlignment="1">
      <alignment horizontal="center" vertical="center"/>
    </xf>
    <xf numFmtId="0" fontId="0" fillId="0" borderId="11" xfId="0" applyBorder="1" applyAlignment="1">
      <alignment horizontal="center"/>
    </xf>
  </cellXfs>
  <cellStyles count="3">
    <cellStyle name="20% - Énfasis1" xfId="1" builtinId="30"/>
    <cellStyle name="Hipervínculo" xfId="2" builtinId="8"/>
    <cellStyle name="Normal" xfId="0" builtinId="0"/>
  </cellStyles>
  <dxfs count="0"/>
  <tableStyles count="0" defaultTableStyle="TableStyleMedium2" defaultPivotStyle="PivotStyleLight16"/>
  <colors>
    <mruColors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63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5" Type="http://schemas.openxmlformats.org/officeDocument/2006/relationships/worksheet" Target="worksheets/sheet5.xml"/><Relationship Id="rId61" Type="http://schemas.openxmlformats.org/officeDocument/2006/relationships/theme" Target="theme/theme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calcChain" Target="calcChain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9.jpeg"/><Relationship Id="rId5" Type="http://schemas.openxmlformats.org/officeDocument/2006/relationships/image" Target="../media/image8.jpeg"/><Relationship Id="rId4" Type="http://schemas.openxmlformats.org/officeDocument/2006/relationships/image" Target="../media/image7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13.jpeg"/><Relationship Id="rId5" Type="http://schemas.openxmlformats.org/officeDocument/2006/relationships/image" Target="../media/image12.jpeg"/><Relationship Id="rId4" Type="http://schemas.openxmlformats.org/officeDocument/2006/relationships/image" Target="../media/image11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4" Type="http://schemas.openxmlformats.org/officeDocument/2006/relationships/image" Target="../media/image15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jpeg"/><Relationship Id="rId3" Type="http://schemas.openxmlformats.org/officeDocument/2006/relationships/image" Target="../media/image16.jpeg"/><Relationship Id="rId7" Type="http://schemas.openxmlformats.org/officeDocument/2006/relationships/image" Target="../media/image20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19.jpeg"/><Relationship Id="rId5" Type="http://schemas.openxmlformats.org/officeDocument/2006/relationships/image" Target="../media/image18.jpeg"/><Relationship Id="rId4" Type="http://schemas.openxmlformats.org/officeDocument/2006/relationships/image" Target="../media/image17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5" Type="http://schemas.openxmlformats.org/officeDocument/2006/relationships/image" Target="../media/image24.jpeg"/><Relationship Id="rId4" Type="http://schemas.openxmlformats.org/officeDocument/2006/relationships/image" Target="../media/image23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28.jpeg"/><Relationship Id="rId5" Type="http://schemas.openxmlformats.org/officeDocument/2006/relationships/image" Target="../media/image27.jpeg"/><Relationship Id="rId4" Type="http://schemas.openxmlformats.org/officeDocument/2006/relationships/image" Target="../media/image26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32.jpeg"/><Relationship Id="rId5" Type="http://schemas.openxmlformats.org/officeDocument/2006/relationships/image" Target="../media/image31.jpeg"/><Relationship Id="rId4" Type="http://schemas.openxmlformats.org/officeDocument/2006/relationships/image" Target="../media/image30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36.jpeg"/><Relationship Id="rId5" Type="http://schemas.openxmlformats.org/officeDocument/2006/relationships/image" Target="../media/image35.jpeg"/><Relationship Id="rId4" Type="http://schemas.openxmlformats.org/officeDocument/2006/relationships/image" Target="../media/image34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40.jpeg"/><Relationship Id="rId5" Type="http://schemas.openxmlformats.org/officeDocument/2006/relationships/image" Target="../media/image39.jpeg"/><Relationship Id="rId4" Type="http://schemas.openxmlformats.org/officeDocument/2006/relationships/image" Target="../media/image38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jpeg"/><Relationship Id="rId7" Type="http://schemas.openxmlformats.org/officeDocument/2006/relationships/image" Target="../media/image45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44.jpeg"/><Relationship Id="rId5" Type="http://schemas.openxmlformats.org/officeDocument/2006/relationships/image" Target="../media/image43.jpeg"/><Relationship Id="rId4" Type="http://schemas.openxmlformats.org/officeDocument/2006/relationships/image" Target="../media/image42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49.jpeg"/><Relationship Id="rId5" Type="http://schemas.openxmlformats.org/officeDocument/2006/relationships/image" Target="../media/image48.jpeg"/><Relationship Id="rId4" Type="http://schemas.openxmlformats.org/officeDocument/2006/relationships/image" Target="../media/image47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0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5" Type="http://schemas.openxmlformats.org/officeDocument/2006/relationships/image" Target="../media/image52.jpeg"/><Relationship Id="rId4" Type="http://schemas.openxmlformats.org/officeDocument/2006/relationships/image" Target="../media/image5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3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56.jpeg"/><Relationship Id="rId5" Type="http://schemas.openxmlformats.org/officeDocument/2006/relationships/image" Target="../media/image55.jpeg"/><Relationship Id="rId4" Type="http://schemas.openxmlformats.org/officeDocument/2006/relationships/image" Target="../media/image54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62.jpeg"/><Relationship Id="rId3" Type="http://schemas.openxmlformats.org/officeDocument/2006/relationships/image" Target="../media/image57.jpeg"/><Relationship Id="rId7" Type="http://schemas.openxmlformats.org/officeDocument/2006/relationships/image" Target="../media/image61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60.jpeg"/><Relationship Id="rId5" Type="http://schemas.openxmlformats.org/officeDocument/2006/relationships/image" Target="../media/image59.jpeg"/><Relationship Id="rId4" Type="http://schemas.openxmlformats.org/officeDocument/2006/relationships/image" Target="../media/image58.jpe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68.jpeg"/><Relationship Id="rId3" Type="http://schemas.openxmlformats.org/officeDocument/2006/relationships/image" Target="../media/image63.jpeg"/><Relationship Id="rId7" Type="http://schemas.openxmlformats.org/officeDocument/2006/relationships/image" Target="../media/image67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66.jpeg"/><Relationship Id="rId5" Type="http://schemas.openxmlformats.org/officeDocument/2006/relationships/image" Target="../media/image65.jpeg"/><Relationship Id="rId4" Type="http://schemas.openxmlformats.org/officeDocument/2006/relationships/image" Target="../media/image64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72.jpeg"/><Relationship Id="rId5" Type="http://schemas.openxmlformats.org/officeDocument/2006/relationships/image" Target="../media/image71.jpeg"/><Relationship Id="rId4" Type="http://schemas.openxmlformats.org/officeDocument/2006/relationships/image" Target="../media/image70.jpe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3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76.jpeg"/><Relationship Id="rId5" Type="http://schemas.openxmlformats.org/officeDocument/2006/relationships/image" Target="../media/image75.jpeg"/><Relationship Id="rId4" Type="http://schemas.openxmlformats.org/officeDocument/2006/relationships/image" Target="../media/image74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7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80.jpeg"/><Relationship Id="rId5" Type="http://schemas.openxmlformats.org/officeDocument/2006/relationships/image" Target="../media/image79.jpeg"/><Relationship Id="rId4" Type="http://schemas.openxmlformats.org/officeDocument/2006/relationships/image" Target="../media/image78.jpe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81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84.jpeg"/><Relationship Id="rId5" Type="http://schemas.openxmlformats.org/officeDocument/2006/relationships/image" Target="../media/image83.jpeg"/><Relationship Id="rId4" Type="http://schemas.openxmlformats.org/officeDocument/2006/relationships/image" Target="../media/image82.jpe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90.jpeg"/><Relationship Id="rId3" Type="http://schemas.openxmlformats.org/officeDocument/2006/relationships/image" Target="../media/image85.jpeg"/><Relationship Id="rId7" Type="http://schemas.openxmlformats.org/officeDocument/2006/relationships/image" Target="../media/image89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88.jpeg"/><Relationship Id="rId5" Type="http://schemas.openxmlformats.org/officeDocument/2006/relationships/image" Target="../media/image87.jpeg"/><Relationship Id="rId4" Type="http://schemas.openxmlformats.org/officeDocument/2006/relationships/image" Target="../media/image86.jpe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1.jpeg"/><Relationship Id="rId7" Type="http://schemas.openxmlformats.org/officeDocument/2006/relationships/image" Target="../media/image95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94.jpeg"/><Relationship Id="rId5" Type="http://schemas.openxmlformats.org/officeDocument/2006/relationships/image" Target="../media/image93.jpeg"/><Relationship Id="rId4" Type="http://schemas.openxmlformats.org/officeDocument/2006/relationships/image" Target="../media/image92.jpe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6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99.jpeg"/><Relationship Id="rId5" Type="http://schemas.openxmlformats.org/officeDocument/2006/relationships/image" Target="../media/image98.jpeg"/><Relationship Id="rId4" Type="http://schemas.openxmlformats.org/officeDocument/2006/relationships/image" Target="../media/image97.jpe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0.jpeg"/><Relationship Id="rId7" Type="http://schemas.openxmlformats.org/officeDocument/2006/relationships/image" Target="../media/image104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103.jpeg"/><Relationship Id="rId5" Type="http://schemas.openxmlformats.org/officeDocument/2006/relationships/image" Target="../media/image102.jpeg"/><Relationship Id="rId4" Type="http://schemas.openxmlformats.org/officeDocument/2006/relationships/image" Target="../media/image101.jpe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5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108.jpeg"/><Relationship Id="rId5" Type="http://schemas.openxmlformats.org/officeDocument/2006/relationships/image" Target="../media/image107.jpeg"/><Relationship Id="rId4" Type="http://schemas.openxmlformats.org/officeDocument/2006/relationships/image" Target="../media/image106.jpe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9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5" Type="http://schemas.openxmlformats.org/officeDocument/2006/relationships/image" Target="../media/image111.jpeg"/><Relationship Id="rId4" Type="http://schemas.openxmlformats.org/officeDocument/2006/relationships/image" Target="../media/image110.jpe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2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5" Type="http://schemas.openxmlformats.org/officeDocument/2006/relationships/image" Target="../media/image114.jpeg"/><Relationship Id="rId4" Type="http://schemas.openxmlformats.org/officeDocument/2006/relationships/image" Target="../media/image113.jpeg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0.jpeg"/><Relationship Id="rId3" Type="http://schemas.openxmlformats.org/officeDocument/2006/relationships/image" Target="../media/image115.jpeg"/><Relationship Id="rId7" Type="http://schemas.openxmlformats.org/officeDocument/2006/relationships/image" Target="../media/image119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118.jpeg"/><Relationship Id="rId5" Type="http://schemas.openxmlformats.org/officeDocument/2006/relationships/image" Target="../media/image117.jpeg"/><Relationship Id="rId4" Type="http://schemas.openxmlformats.org/officeDocument/2006/relationships/image" Target="../media/image116.jpe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6.jpeg"/><Relationship Id="rId3" Type="http://schemas.openxmlformats.org/officeDocument/2006/relationships/image" Target="../media/image121.jpeg"/><Relationship Id="rId7" Type="http://schemas.openxmlformats.org/officeDocument/2006/relationships/image" Target="../media/image125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124.jpeg"/><Relationship Id="rId5" Type="http://schemas.openxmlformats.org/officeDocument/2006/relationships/image" Target="../media/image123.jpeg"/><Relationship Id="rId4" Type="http://schemas.openxmlformats.org/officeDocument/2006/relationships/image" Target="../media/image122.jpe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7.jpeg"/><Relationship Id="rId7" Type="http://schemas.openxmlformats.org/officeDocument/2006/relationships/image" Target="../media/image131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130.jpeg"/><Relationship Id="rId5" Type="http://schemas.openxmlformats.org/officeDocument/2006/relationships/image" Target="../media/image129.jpeg"/><Relationship Id="rId4" Type="http://schemas.openxmlformats.org/officeDocument/2006/relationships/image" Target="../media/image128.jpe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7.jpeg"/><Relationship Id="rId3" Type="http://schemas.openxmlformats.org/officeDocument/2006/relationships/image" Target="../media/image132.jpeg"/><Relationship Id="rId7" Type="http://schemas.openxmlformats.org/officeDocument/2006/relationships/image" Target="../media/image136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135.jpeg"/><Relationship Id="rId5" Type="http://schemas.openxmlformats.org/officeDocument/2006/relationships/image" Target="../media/image134.jpeg"/><Relationship Id="rId4" Type="http://schemas.openxmlformats.org/officeDocument/2006/relationships/image" Target="../media/image133.jpe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8.jpeg"/><Relationship Id="rId7" Type="http://schemas.openxmlformats.org/officeDocument/2006/relationships/image" Target="../media/image142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141.jpeg"/><Relationship Id="rId5" Type="http://schemas.openxmlformats.org/officeDocument/2006/relationships/image" Target="../media/image140.jpeg"/><Relationship Id="rId4" Type="http://schemas.openxmlformats.org/officeDocument/2006/relationships/image" Target="../media/image139.jpe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3.jpeg"/><Relationship Id="rId7" Type="http://schemas.openxmlformats.org/officeDocument/2006/relationships/image" Target="../media/image147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146.jpeg"/><Relationship Id="rId5" Type="http://schemas.openxmlformats.org/officeDocument/2006/relationships/image" Target="../media/image145.jpeg"/><Relationship Id="rId4" Type="http://schemas.openxmlformats.org/officeDocument/2006/relationships/image" Target="../media/image144.jpeg"/></Relationships>
</file>

<file path=xl/drawings/_rels/drawing3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3.jpeg"/><Relationship Id="rId3" Type="http://schemas.openxmlformats.org/officeDocument/2006/relationships/image" Target="../media/image148.jpeg"/><Relationship Id="rId7" Type="http://schemas.openxmlformats.org/officeDocument/2006/relationships/image" Target="../media/image152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151.jpeg"/><Relationship Id="rId5" Type="http://schemas.openxmlformats.org/officeDocument/2006/relationships/image" Target="../media/image150.jpeg"/><Relationship Id="rId4" Type="http://schemas.openxmlformats.org/officeDocument/2006/relationships/image" Target="../media/image149.jpeg"/></Relationships>
</file>

<file path=xl/drawings/_rels/drawing3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9.jpeg"/><Relationship Id="rId3" Type="http://schemas.openxmlformats.org/officeDocument/2006/relationships/image" Target="../media/image154.jpeg"/><Relationship Id="rId7" Type="http://schemas.openxmlformats.org/officeDocument/2006/relationships/image" Target="../media/image158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157.jpeg"/><Relationship Id="rId5" Type="http://schemas.openxmlformats.org/officeDocument/2006/relationships/image" Target="../media/image156.jpeg"/><Relationship Id="rId10" Type="http://schemas.openxmlformats.org/officeDocument/2006/relationships/image" Target="../media/image161.jpeg"/><Relationship Id="rId4" Type="http://schemas.openxmlformats.org/officeDocument/2006/relationships/image" Target="../media/image155.jpeg"/><Relationship Id="rId9" Type="http://schemas.openxmlformats.org/officeDocument/2006/relationships/image" Target="../media/image160.jpeg"/></Relationships>
</file>

<file path=xl/drawings/_rels/drawing3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7.jpeg"/><Relationship Id="rId3" Type="http://schemas.openxmlformats.org/officeDocument/2006/relationships/image" Target="../media/image162.jpeg"/><Relationship Id="rId7" Type="http://schemas.openxmlformats.org/officeDocument/2006/relationships/image" Target="../media/image166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165.jpeg"/><Relationship Id="rId5" Type="http://schemas.openxmlformats.org/officeDocument/2006/relationships/image" Target="../media/image164.jpeg"/><Relationship Id="rId4" Type="http://schemas.openxmlformats.org/officeDocument/2006/relationships/image" Target="../media/image163.jpe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8.jpeg"/><Relationship Id="rId7" Type="http://schemas.openxmlformats.org/officeDocument/2006/relationships/image" Target="../media/image172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171.jpeg"/><Relationship Id="rId5" Type="http://schemas.openxmlformats.org/officeDocument/2006/relationships/image" Target="../media/image170.jpeg"/><Relationship Id="rId4" Type="http://schemas.openxmlformats.org/officeDocument/2006/relationships/image" Target="../media/image169.jpeg"/></Relationships>
</file>

<file path=xl/drawings/_rels/drawing3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8.jpeg"/><Relationship Id="rId3" Type="http://schemas.openxmlformats.org/officeDocument/2006/relationships/image" Target="../media/image173.jpeg"/><Relationship Id="rId7" Type="http://schemas.openxmlformats.org/officeDocument/2006/relationships/image" Target="../media/image177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176.jpeg"/><Relationship Id="rId5" Type="http://schemas.openxmlformats.org/officeDocument/2006/relationships/image" Target="../media/image175.jpeg"/><Relationship Id="rId4" Type="http://schemas.openxmlformats.org/officeDocument/2006/relationships/image" Target="../media/image174.jpeg"/></Relationships>
</file>

<file path=xl/drawings/_rels/drawing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9.jpeg"/><Relationship Id="rId7" Type="http://schemas.openxmlformats.org/officeDocument/2006/relationships/image" Target="../media/image183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182.jpeg"/><Relationship Id="rId5" Type="http://schemas.openxmlformats.org/officeDocument/2006/relationships/image" Target="../media/image181.jpeg"/><Relationship Id="rId4" Type="http://schemas.openxmlformats.org/officeDocument/2006/relationships/image" Target="../media/image180.jpeg"/></Relationships>
</file>

<file path=xl/drawings/_rels/drawing4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9.jpeg"/><Relationship Id="rId3" Type="http://schemas.openxmlformats.org/officeDocument/2006/relationships/image" Target="../media/image184.jpeg"/><Relationship Id="rId7" Type="http://schemas.openxmlformats.org/officeDocument/2006/relationships/image" Target="../media/image188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187.jpeg"/><Relationship Id="rId5" Type="http://schemas.openxmlformats.org/officeDocument/2006/relationships/image" Target="../media/image186.jpeg"/><Relationship Id="rId4" Type="http://schemas.openxmlformats.org/officeDocument/2006/relationships/image" Target="../media/image185.jpeg"/></Relationships>
</file>

<file path=xl/drawings/_rels/drawing4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5.jpeg"/><Relationship Id="rId3" Type="http://schemas.openxmlformats.org/officeDocument/2006/relationships/image" Target="../media/image190.jpeg"/><Relationship Id="rId7" Type="http://schemas.openxmlformats.org/officeDocument/2006/relationships/image" Target="../media/image194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193.jpeg"/><Relationship Id="rId5" Type="http://schemas.openxmlformats.org/officeDocument/2006/relationships/image" Target="../media/image192.jpeg"/><Relationship Id="rId4" Type="http://schemas.openxmlformats.org/officeDocument/2006/relationships/image" Target="../media/image191.jpeg"/></Relationships>
</file>

<file path=xl/drawings/_rels/drawing4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1.jpeg"/><Relationship Id="rId3" Type="http://schemas.openxmlformats.org/officeDocument/2006/relationships/image" Target="../media/image196.jpeg"/><Relationship Id="rId7" Type="http://schemas.openxmlformats.org/officeDocument/2006/relationships/image" Target="../media/image200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199.jpeg"/><Relationship Id="rId5" Type="http://schemas.openxmlformats.org/officeDocument/2006/relationships/image" Target="../media/image198.jpeg"/><Relationship Id="rId4" Type="http://schemas.openxmlformats.org/officeDocument/2006/relationships/image" Target="../media/image197.jpeg"/><Relationship Id="rId9" Type="http://schemas.openxmlformats.org/officeDocument/2006/relationships/image" Target="../media/image202.jpeg"/></Relationships>
</file>

<file path=xl/drawings/_rels/drawing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3.jpeg"/><Relationship Id="rId7" Type="http://schemas.openxmlformats.org/officeDocument/2006/relationships/image" Target="../media/image207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206.jpeg"/><Relationship Id="rId5" Type="http://schemas.openxmlformats.org/officeDocument/2006/relationships/image" Target="../media/image205.jpeg"/><Relationship Id="rId4" Type="http://schemas.openxmlformats.org/officeDocument/2006/relationships/image" Target="../media/image204.jpeg"/></Relationships>
</file>

<file path=xl/drawings/_rels/drawing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8.jpeg"/><Relationship Id="rId7" Type="http://schemas.openxmlformats.org/officeDocument/2006/relationships/image" Target="../media/image212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211.jpeg"/><Relationship Id="rId5" Type="http://schemas.openxmlformats.org/officeDocument/2006/relationships/image" Target="../media/image210.jpeg"/><Relationship Id="rId4" Type="http://schemas.openxmlformats.org/officeDocument/2006/relationships/image" Target="../media/image209.jpeg"/></Relationships>
</file>

<file path=xl/drawings/_rels/drawing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3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216.jpeg"/><Relationship Id="rId5" Type="http://schemas.openxmlformats.org/officeDocument/2006/relationships/image" Target="../media/image215.jpeg"/><Relationship Id="rId4" Type="http://schemas.openxmlformats.org/officeDocument/2006/relationships/image" Target="../media/image214.jpeg"/></Relationships>
</file>

<file path=xl/drawings/_rels/drawing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7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220.jpeg"/><Relationship Id="rId5" Type="http://schemas.openxmlformats.org/officeDocument/2006/relationships/image" Target="../media/image219.jpeg"/><Relationship Id="rId4" Type="http://schemas.openxmlformats.org/officeDocument/2006/relationships/image" Target="../media/image218.jpeg"/></Relationships>
</file>

<file path=xl/drawings/_rels/drawing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1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224.jpeg"/><Relationship Id="rId5" Type="http://schemas.openxmlformats.org/officeDocument/2006/relationships/image" Target="../media/image223.jpeg"/><Relationship Id="rId4" Type="http://schemas.openxmlformats.org/officeDocument/2006/relationships/image" Target="../media/image222.jpeg"/></Relationships>
</file>

<file path=xl/drawings/_rels/drawing4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0.jpeg"/><Relationship Id="rId3" Type="http://schemas.openxmlformats.org/officeDocument/2006/relationships/image" Target="../media/image225.jpeg"/><Relationship Id="rId7" Type="http://schemas.openxmlformats.org/officeDocument/2006/relationships/image" Target="../media/image229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228.jpeg"/><Relationship Id="rId5" Type="http://schemas.openxmlformats.org/officeDocument/2006/relationships/image" Target="../media/image227.jpeg"/><Relationship Id="rId4" Type="http://schemas.openxmlformats.org/officeDocument/2006/relationships/image" Target="../media/image226.jpeg"/></Relationships>
</file>

<file path=xl/drawings/_rels/drawing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1.jpeg"/><Relationship Id="rId7" Type="http://schemas.openxmlformats.org/officeDocument/2006/relationships/image" Target="../media/image235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234.jpeg"/><Relationship Id="rId5" Type="http://schemas.openxmlformats.org/officeDocument/2006/relationships/image" Target="../media/image233.jpeg"/><Relationship Id="rId4" Type="http://schemas.openxmlformats.org/officeDocument/2006/relationships/image" Target="../media/image232.jpeg"/></Relationships>
</file>

<file path=xl/drawings/_rels/drawing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6.jpeg"/><Relationship Id="rId7" Type="http://schemas.openxmlformats.org/officeDocument/2006/relationships/image" Target="../media/image240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239.jpeg"/><Relationship Id="rId5" Type="http://schemas.openxmlformats.org/officeDocument/2006/relationships/image" Target="../media/image238.jpeg"/><Relationship Id="rId4" Type="http://schemas.openxmlformats.org/officeDocument/2006/relationships/image" Target="../media/image237.jpeg"/></Relationships>
</file>

<file path=xl/drawings/_rels/drawing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1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244.jpeg"/><Relationship Id="rId5" Type="http://schemas.openxmlformats.org/officeDocument/2006/relationships/image" Target="../media/image243.jpeg"/><Relationship Id="rId4" Type="http://schemas.openxmlformats.org/officeDocument/2006/relationships/image" Target="../media/image242.jpeg"/></Relationships>
</file>

<file path=xl/drawings/_rels/drawing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5.jpeg"/><Relationship Id="rId7" Type="http://schemas.openxmlformats.org/officeDocument/2006/relationships/image" Target="../media/image249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248.jpeg"/><Relationship Id="rId5" Type="http://schemas.openxmlformats.org/officeDocument/2006/relationships/image" Target="../media/image247.jpeg"/><Relationship Id="rId4" Type="http://schemas.openxmlformats.org/officeDocument/2006/relationships/image" Target="../media/image246.jpeg"/></Relationships>
</file>

<file path=xl/drawings/_rels/drawing5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5.jpeg"/><Relationship Id="rId3" Type="http://schemas.openxmlformats.org/officeDocument/2006/relationships/image" Target="../media/image250.jpeg"/><Relationship Id="rId7" Type="http://schemas.openxmlformats.org/officeDocument/2006/relationships/image" Target="../media/image254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253.jpeg"/><Relationship Id="rId5" Type="http://schemas.openxmlformats.org/officeDocument/2006/relationships/image" Target="../media/image252.jpeg"/><Relationship Id="rId4" Type="http://schemas.openxmlformats.org/officeDocument/2006/relationships/image" Target="../media/image251.jpeg"/></Relationships>
</file>

<file path=xl/drawings/_rels/drawing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6.jpeg"/><Relationship Id="rId7" Type="http://schemas.openxmlformats.org/officeDocument/2006/relationships/image" Target="../media/image260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259.jpeg"/><Relationship Id="rId5" Type="http://schemas.openxmlformats.org/officeDocument/2006/relationships/image" Target="../media/image258.jpeg"/><Relationship Id="rId4" Type="http://schemas.openxmlformats.org/officeDocument/2006/relationships/image" Target="../media/image257.jpeg"/></Relationships>
</file>

<file path=xl/drawings/_rels/drawing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1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264.jpeg"/><Relationship Id="rId5" Type="http://schemas.openxmlformats.org/officeDocument/2006/relationships/image" Target="../media/image263.jpeg"/><Relationship Id="rId4" Type="http://schemas.openxmlformats.org/officeDocument/2006/relationships/image" Target="../media/image262.jpeg"/></Relationships>
</file>

<file path=xl/drawings/_rels/drawing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5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268.jpeg"/><Relationship Id="rId5" Type="http://schemas.openxmlformats.org/officeDocument/2006/relationships/image" Target="../media/image267.jpeg"/><Relationship Id="rId4" Type="http://schemas.openxmlformats.org/officeDocument/2006/relationships/image" Target="../media/image266.jpeg"/></Relationships>
</file>

<file path=xl/drawings/_rels/drawing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9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272.jpeg"/><Relationship Id="rId5" Type="http://schemas.openxmlformats.org/officeDocument/2006/relationships/image" Target="../media/image271.jpeg"/><Relationship Id="rId4" Type="http://schemas.openxmlformats.org/officeDocument/2006/relationships/image" Target="../media/image270.jpeg"/></Relationships>
</file>

<file path=xl/drawings/_rels/drawing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3.jpeg"/><Relationship Id="rId7" Type="http://schemas.openxmlformats.org/officeDocument/2006/relationships/image" Target="../media/image277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276.jpeg"/><Relationship Id="rId5" Type="http://schemas.openxmlformats.org/officeDocument/2006/relationships/image" Target="../media/image275.jpeg"/><Relationship Id="rId4" Type="http://schemas.openxmlformats.org/officeDocument/2006/relationships/image" Target="../media/image274.jpeg"/></Relationships>
</file>

<file path=xl/drawings/_rels/drawing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8.jpe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281.jpeg"/><Relationship Id="rId5" Type="http://schemas.openxmlformats.org/officeDocument/2006/relationships/image" Target="../media/image280.jpeg"/><Relationship Id="rId4" Type="http://schemas.openxmlformats.org/officeDocument/2006/relationships/image" Target="../media/image279.jpeg"/></Relationships>
</file>

<file path=xl/drawings/_rels/drawing60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0</xdr:row>
      <xdr:rowOff>0</xdr:rowOff>
    </xdr:from>
    <xdr:to>
      <xdr:col>1</xdr:col>
      <xdr:colOff>647700</xdr:colOff>
      <xdr:row>2</xdr:row>
      <xdr:rowOff>95250</xdr:rowOff>
    </xdr:to>
    <xdr:pic>
      <xdr:nvPicPr>
        <xdr:cNvPr id="2" name="Imagen 1" descr="http://hiperpuma.iingen.unam.mx/HiperMovil/images/hiperpuma_footer_desktop.png"/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" y="0"/>
          <a:ext cx="2162175" cy="47625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9</xdr:col>
      <xdr:colOff>266700</xdr:colOff>
      <xdr:row>0</xdr:row>
      <xdr:rowOff>123825</xdr:rowOff>
    </xdr:from>
    <xdr:to>
      <xdr:col>11</xdr:col>
      <xdr:colOff>647700</xdr:colOff>
      <xdr:row>2</xdr:row>
      <xdr:rowOff>133350</xdr:rowOff>
    </xdr:to>
    <xdr:pic>
      <xdr:nvPicPr>
        <xdr:cNvPr id="3" name="Imagen 2" descr="Resultado de imagen para cenapred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53825" y="123825"/>
          <a:ext cx="190500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97953</xdr:colOff>
      <xdr:row>68</xdr:row>
      <xdr:rowOff>119743</xdr:rowOff>
    </xdr:from>
    <xdr:to>
      <xdr:col>8</xdr:col>
      <xdr:colOff>367665</xdr:colOff>
      <xdr:row>104</xdr:row>
      <xdr:rowOff>70800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648182" y="13650686"/>
          <a:ext cx="6169769" cy="6624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26893</xdr:colOff>
      <xdr:row>55</xdr:row>
      <xdr:rowOff>44819</xdr:rowOff>
    </xdr:from>
    <xdr:to>
      <xdr:col>5</xdr:col>
      <xdr:colOff>116589</xdr:colOff>
      <xdr:row>70</xdr:row>
      <xdr:rowOff>127408</xdr:rowOff>
    </xdr:to>
    <xdr:pic>
      <xdr:nvPicPr>
        <xdr:cNvPr id="5" name="Imagen 4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27" t="30487" r="35213" b="42486"/>
        <a:stretch/>
      </xdr:blipFill>
      <xdr:spPr>
        <a:xfrm>
          <a:off x="26893" y="9995643"/>
          <a:ext cx="516372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439271</xdr:colOff>
      <xdr:row>55</xdr:row>
      <xdr:rowOff>35859</xdr:rowOff>
    </xdr:from>
    <xdr:to>
      <xdr:col>9</xdr:col>
      <xdr:colOff>683861</xdr:colOff>
      <xdr:row>70</xdr:row>
      <xdr:rowOff>118448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13295" y="9986683"/>
          <a:ext cx="3696001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17928</xdr:colOff>
      <xdr:row>79</xdr:row>
      <xdr:rowOff>26893</xdr:rowOff>
    </xdr:from>
    <xdr:to>
      <xdr:col>4</xdr:col>
      <xdr:colOff>2541</xdr:colOff>
      <xdr:row>94</xdr:row>
      <xdr:rowOff>109481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28" y="14415246"/>
          <a:ext cx="3696001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448233</xdr:colOff>
      <xdr:row>79</xdr:row>
      <xdr:rowOff>53787</xdr:rowOff>
    </xdr:from>
    <xdr:to>
      <xdr:col>9</xdr:col>
      <xdr:colOff>692822</xdr:colOff>
      <xdr:row>94</xdr:row>
      <xdr:rowOff>136375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2257" y="14442140"/>
          <a:ext cx="3696000" cy="2772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26894</xdr:colOff>
      <xdr:row>55</xdr:row>
      <xdr:rowOff>35857</xdr:rowOff>
    </xdr:from>
    <xdr:to>
      <xdr:col>4</xdr:col>
      <xdr:colOff>11506</xdr:colOff>
      <xdr:row>70</xdr:row>
      <xdr:rowOff>118446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94" y="9986681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322731</xdr:colOff>
      <xdr:row>55</xdr:row>
      <xdr:rowOff>53788</xdr:rowOff>
    </xdr:from>
    <xdr:to>
      <xdr:col>9</xdr:col>
      <xdr:colOff>487086</xdr:colOff>
      <xdr:row>70</xdr:row>
      <xdr:rowOff>76201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6755" y="10004612"/>
          <a:ext cx="3615766" cy="2711824"/>
        </a:xfrm>
        <a:prstGeom prst="rect">
          <a:avLst/>
        </a:prstGeom>
      </xdr:spPr>
    </xdr:pic>
    <xdr:clientData/>
  </xdr:twoCellAnchor>
  <xdr:twoCellAnchor editAs="oneCell">
    <xdr:from>
      <xdr:col>0</xdr:col>
      <xdr:colOff>17930</xdr:colOff>
      <xdr:row>79</xdr:row>
      <xdr:rowOff>80683</xdr:rowOff>
    </xdr:from>
    <xdr:to>
      <xdr:col>4</xdr:col>
      <xdr:colOff>2542</xdr:colOff>
      <xdr:row>94</xdr:row>
      <xdr:rowOff>163271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30" y="1446903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457200</xdr:colOff>
      <xdr:row>79</xdr:row>
      <xdr:rowOff>44823</xdr:rowOff>
    </xdr:from>
    <xdr:to>
      <xdr:col>9</xdr:col>
      <xdr:colOff>701790</xdr:colOff>
      <xdr:row>94</xdr:row>
      <xdr:rowOff>127411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1224" y="14433176"/>
          <a:ext cx="3696001" cy="27720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125505</xdr:colOff>
      <xdr:row>55</xdr:row>
      <xdr:rowOff>71717</xdr:rowOff>
    </xdr:from>
    <xdr:to>
      <xdr:col>4</xdr:col>
      <xdr:colOff>110117</xdr:colOff>
      <xdr:row>70</xdr:row>
      <xdr:rowOff>154306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505" y="10022541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412376</xdr:colOff>
      <xdr:row>55</xdr:row>
      <xdr:rowOff>53788</xdr:rowOff>
    </xdr:from>
    <xdr:to>
      <xdr:col>9</xdr:col>
      <xdr:colOff>656965</xdr:colOff>
      <xdr:row>70</xdr:row>
      <xdr:rowOff>136377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6400" y="10004612"/>
          <a:ext cx="3696000" cy="27720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62753</xdr:colOff>
      <xdr:row>55</xdr:row>
      <xdr:rowOff>71718</xdr:rowOff>
    </xdr:from>
    <xdr:to>
      <xdr:col>4</xdr:col>
      <xdr:colOff>47365</xdr:colOff>
      <xdr:row>70</xdr:row>
      <xdr:rowOff>154307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753" y="1002254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457200</xdr:colOff>
      <xdr:row>55</xdr:row>
      <xdr:rowOff>53788</xdr:rowOff>
    </xdr:from>
    <xdr:to>
      <xdr:col>9</xdr:col>
      <xdr:colOff>701789</xdr:colOff>
      <xdr:row>70</xdr:row>
      <xdr:rowOff>136377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1224" y="1000461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672352</xdr:colOff>
      <xdr:row>79</xdr:row>
      <xdr:rowOff>71717</xdr:rowOff>
    </xdr:from>
    <xdr:to>
      <xdr:col>10</xdr:col>
      <xdr:colOff>128047</xdr:colOff>
      <xdr:row>94</xdr:row>
      <xdr:rowOff>154305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46376" y="14460070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103</xdr:row>
      <xdr:rowOff>98612</xdr:rowOff>
    </xdr:from>
    <xdr:to>
      <xdr:col>3</xdr:col>
      <xdr:colOff>925906</xdr:colOff>
      <xdr:row>119</xdr:row>
      <xdr:rowOff>1906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906565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457200</xdr:colOff>
      <xdr:row>103</xdr:row>
      <xdr:rowOff>53787</xdr:rowOff>
    </xdr:from>
    <xdr:to>
      <xdr:col>9</xdr:col>
      <xdr:colOff>701789</xdr:colOff>
      <xdr:row>118</xdr:row>
      <xdr:rowOff>136375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1224" y="18861740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</xdr:row>
      <xdr:rowOff>0</xdr:rowOff>
    </xdr:from>
    <xdr:to>
      <xdr:col>3</xdr:col>
      <xdr:colOff>925906</xdr:colOff>
      <xdr:row>94</xdr:row>
      <xdr:rowOff>82588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388353"/>
          <a:ext cx="3696000" cy="2772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55</xdr:row>
      <xdr:rowOff>71717</xdr:rowOff>
    </xdr:from>
    <xdr:to>
      <xdr:col>4</xdr:col>
      <xdr:colOff>137012</xdr:colOff>
      <xdr:row>70</xdr:row>
      <xdr:rowOff>154306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10022541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</xdr:row>
      <xdr:rowOff>44823</xdr:rowOff>
    </xdr:from>
    <xdr:to>
      <xdr:col>3</xdr:col>
      <xdr:colOff>925906</xdr:colOff>
      <xdr:row>94</xdr:row>
      <xdr:rowOff>127411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43317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259976</xdr:colOff>
      <xdr:row>55</xdr:row>
      <xdr:rowOff>89647</xdr:rowOff>
    </xdr:from>
    <xdr:to>
      <xdr:col>9</xdr:col>
      <xdr:colOff>504565</xdr:colOff>
      <xdr:row>70</xdr:row>
      <xdr:rowOff>172236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0" y="10040471"/>
          <a:ext cx="3696000" cy="27720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8964</xdr:colOff>
      <xdr:row>55</xdr:row>
      <xdr:rowOff>53788</xdr:rowOff>
    </xdr:from>
    <xdr:to>
      <xdr:col>3</xdr:col>
      <xdr:colOff>934870</xdr:colOff>
      <xdr:row>70</xdr:row>
      <xdr:rowOff>136377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4" y="1000461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457200</xdr:colOff>
      <xdr:row>55</xdr:row>
      <xdr:rowOff>44823</xdr:rowOff>
    </xdr:from>
    <xdr:to>
      <xdr:col>9</xdr:col>
      <xdr:colOff>701789</xdr:colOff>
      <xdr:row>70</xdr:row>
      <xdr:rowOff>127412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1224" y="999564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376517</xdr:colOff>
      <xdr:row>79</xdr:row>
      <xdr:rowOff>26894</xdr:rowOff>
    </xdr:from>
    <xdr:to>
      <xdr:col>9</xdr:col>
      <xdr:colOff>621106</xdr:colOff>
      <xdr:row>94</xdr:row>
      <xdr:rowOff>109482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0541" y="1441524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</xdr:row>
      <xdr:rowOff>0</xdr:rowOff>
    </xdr:from>
    <xdr:to>
      <xdr:col>3</xdr:col>
      <xdr:colOff>925906</xdr:colOff>
      <xdr:row>94</xdr:row>
      <xdr:rowOff>82588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388353"/>
          <a:ext cx="3696000" cy="27720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35859</xdr:colOff>
      <xdr:row>55</xdr:row>
      <xdr:rowOff>26894</xdr:rowOff>
    </xdr:from>
    <xdr:to>
      <xdr:col>4</xdr:col>
      <xdr:colOff>20471</xdr:colOff>
      <xdr:row>70</xdr:row>
      <xdr:rowOff>109483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9" y="997771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286870</xdr:colOff>
      <xdr:row>55</xdr:row>
      <xdr:rowOff>71718</xdr:rowOff>
    </xdr:from>
    <xdr:to>
      <xdr:col>9</xdr:col>
      <xdr:colOff>531459</xdr:colOff>
      <xdr:row>70</xdr:row>
      <xdr:rowOff>154307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60894" y="1002254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8965</xdr:colOff>
      <xdr:row>79</xdr:row>
      <xdr:rowOff>44823</xdr:rowOff>
    </xdr:from>
    <xdr:to>
      <xdr:col>3</xdr:col>
      <xdr:colOff>934871</xdr:colOff>
      <xdr:row>94</xdr:row>
      <xdr:rowOff>127411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V="1">
          <a:off x="8965" y="1443317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259976</xdr:colOff>
      <xdr:row>79</xdr:row>
      <xdr:rowOff>98611</xdr:rowOff>
    </xdr:from>
    <xdr:to>
      <xdr:col>9</xdr:col>
      <xdr:colOff>504565</xdr:colOff>
      <xdr:row>95</xdr:row>
      <xdr:rowOff>1905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V="1">
          <a:off x="5334000" y="14486964"/>
          <a:ext cx="3696000" cy="27720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107576</xdr:colOff>
      <xdr:row>55</xdr:row>
      <xdr:rowOff>17929</xdr:rowOff>
    </xdr:from>
    <xdr:to>
      <xdr:col>4</xdr:col>
      <xdr:colOff>92188</xdr:colOff>
      <xdr:row>70</xdr:row>
      <xdr:rowOff>100518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576" y="9968753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188259</xdr:colOff>
      <xdr:row>55</xdr:row>
      <xdr:rowOff>35859</xdr:rowOff>
    </xdr:from>
    <xdr:to>
      <xdr:col>9</xdr:col>
      <xdr:colOff>432848</xdr:colOff>
      <xdr:row>70</xdr:row>
      <xdr:rowOff>118448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2283" y="9986683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</xdr:row>
      <xdr:rowOff>0</xdr:rowOff>
    </xdr:from>
    <xdr:to>
      <xdr:col>3</xdr:col>
      <xdr:colOff>925906</xdr:colOff>
      <xdr:row>94</xdr:row>
      <xdr:rowOff>82588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388353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242047</xdr:colOff>
      <xdr:row>79</xdr:row>
      <xdr:rowOff>26894</xdr:rowOff>
    </xdr:from>
    <xdr:to>
      <xdr:col>9</xdr:col>
      <xdr:colOff>486636</xdr:colOff>
      <xdr:row>94</xdr:row>
      <xdr:rowOff>109482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6071" y="14415247"/>
          <a:ext cx="3696000" cy="27720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26895</xdr:colOff>
      <xdr:row>55</xdr:row>
      <xdr:rowOff>44823</xdr:rowOff>
    </xdr:from>
    <xdr:to>
      <xdr:col>4</xdr:col>
      <xdr:colOff>11507</xdr:colOff>
      <xdr:row>70</xdr:row>
      <xdr:rowOff>127412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95" y="999564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430306</xdr:colOff>
      <xdr:row>55</xdr:row>
      <xdr:rowOff>44824</xdr:rowOff>
    </xdr:from>
    <xdr:to>
      <xdr:col>9</xdr:col>
      <xdr:colOff>674895</xdr:colOff>
      <xdr:row>70</xdr:row>
      <xdr:rowOff>127413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4330" y="999564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26895</xdr:colOff>
      <xdr:row>79</xdr:row>
      <xdr:rowOff>44823</xdr:rowOff>
    </xdr:from>
    <xdr:to>
      <xdr:col>4</xdr:col>
      <xdr:colOff>11507</xdr:colOff>
      <xdr:row>94</xdr:row>
      <xdr:rowOff>127411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95" y="1443317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502023</xdr:colOff>
      <xdr:row>79</xdr:row>
      <xdr:rowOff>53788</xdr:rowOff>
    </xdr:from>
    <xdr:to>
      <xdr:col>9</xdr:col>
      <xdr:colOff>746612</xdr:colOff>
      <xdr:row>94</xdr:row>
      <xdr:rowOff>136376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6047" y="14442141"/>
          <a:ext cx="3696000" cy="27720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98612</xdr:colOff>
      <xdr:row>55</xdr:row>
      <xdr:rowOff>71718</xdr:rowOff>
    </xdr:from>
    <xdr:to>
      <xdr:col>4</xdr:col>
      <xdr:colOff>83224</xdr:colOff>
      <xdr:row>70</xdr:row>
      <xdr:rowOff>154307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612" y="1002254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528918</xdr:colOff>
      <xdr:row>55</xdr:row>
      <xdr:rowOff>53788</xdr:rowOff>
    </xdr:from>
    <xdr:to>
      <xdr:col>9</xdr:col>
      <xdr:colOff>760807</xdr:colOff>
      <xdr:row>70</xdr:row>
      <xdr:rowOff>136377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02942" y="1000461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</xdr:row>
      <xdr:rowOff>0</xdr:rowOff>
    </xdr:from>
    <xdr:to>
      <xdr:col>3</xdr:col>
      <xdr:colOff>925906</xdr:colOff>
      <xdr:row>94</xdr:row>
      <xdr:rowOff>82588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388353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367552</xdr:colOff>
      <xdr:row>79</xdr:row>
      <xdr:rowOff>8965</xdr:rowOff>
    </xdr:from>
    <xdr:to>
      <xdr:col>9</xdr:col>
      <xdr:colOff>612141</xdr:colOff>
      <xdr:row>94</xdr:row>
      <xdr:rowOff>91553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1576" y="1439731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103</xdr:row>
      <xdr:rowOff>62753</xdr:rowOff>
    </xdr:from>
    <xdr:to>
      <xdr:col>3</xdr:col>
      <xdr:colOff>925906</xdr:colOff>
      <xdr:row>118</xdr:row>
      <xdr:rowOff>145341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870706"/>
          <a:ext cx="3696000" cy="27720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62753</xdr:colOff>
      <xdr:row>55</xdr:row>
      <xdr:rowOff>62752</xdr:rowOff>
    </xdr:from>
    <xdr:to>
      <xdr:col>4</xdr:col>
      <xdr:colOff>47365</xdr:colOff>
      <xdr:row>70</xdr:row>
      <xdr:rowOff>145341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753" y="1001357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331694</xdr:colOff>
      <xdr:row>55</xdr:row>
      <xdr:rowOff>53788</xdr:rowOff>
    </xdr:from>
    <xdr:to>
      <xdr:col>9</xdr:col>
      <xdr:colOff>576283</xdr:colOff>
      <xdr:row>70</xdr:row>
      <xdr:rowOff>136377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5718" y="1000461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80</xdr:row>
      <xdr:rowOff>0</xdr:rowOff>
    </xdr:from>
    <xdr:to>
      <xdr:col>3</xdr:col>
      <xdr:colOff>925906</xdr:colOff>
      <xdr:row>95</xdr:row>
      <xdr:rowOff>82588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56764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439270</xdr:colOff>
      <xdr:row>80</xdr:row>
      <xdr:rowOff>35859</xdr:rowOff>
    </xdr:from>
    <xdr:to>
      <xdr:col>9</xdr:col>
      <xdr:colOff>683859</xdr:colOff>
      <xdr:row>95</xdr:row>
      <xdr:rowOff>118447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13294" y="14603506"/>
          <a:ext cx="3696000" cy="27720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80683</xdr:colOff>
      <xdr:row>55</xdr:row>
      <xdr:rowOff>53788</xdr:rowOff>
    </xdr:from>
    <xdr:to>
      <xdr:col>4</xdr:col>
      <xdr:colOff>65295</xdr:colOff>
      <xdr:row>70</xdr:row>
      <xdr:rowOff>136377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683" y="1000461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439270</xdr:colOff>
      <xdr:row>55</xdr:row>
      <xdr:rowOff>44823</xdr:rowOff>
    </xdr:from>
    <xdr:to>
      <xdr:col>9</xdr:col>
      <xdr:colOff>683859</xdr:colOff>
      <xdr:row>70</xdr:row>
      <xdr:rowOff>127412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13294" y="999564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80682</xdr:colOff>
      <xdr:row>80</xdr:row>
      <xdr:rowOff>44824</xdr:rowOff>
    </xdr:from>
    <xdr:to>
      <xdr:col>4</xdr:col>
      <xdr:colOff>65294</xdr:colOff>
      <xdr:row>95</xdr:row>
      <xdr:rowOff>127412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682" y="14612471"/>
          <a:ext cx="3696000" cy="27720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8964</xdr:colOff>
      <xdr:row>55</xdr:row>
      <xdr:rowOff>53787</xdr:rowOff>
    </xdr:from>
    <xdr:to>
      <xdr:col>3</xdr:col>
      <xdr:colOff>934870</xdr:colOff>
      <xdr:row>70</xdr:row>
      <xdr:rowOff>136376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4" y="10004611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55</xdr:row>
      <xdr:rowOff>35859</xdr:rowOff>
    </xdr:from>
    <xdr:to>
      <xdr:col>9</xdr:col>
      <xdr:colOff>549389</xdr:colOff>
      <xdr:row>70</xdr:row>
      <xdr:rowOff>118448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8824" y="9986683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17930</xdr:colOff>
      <xdr:row>80</xdr:row>
      <xdr:rowOff>44823</xdr:rowOff>
    </xdr:from>
    <xdr:to>
      <xdr:col>4</xdr:col>
      <xdr:colOff>2542</xdr:colOff>
      <xdr:row>95</xdr:row>
      <xdr:rowOff>127411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30" y="14612470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1353671</xdr:colOff>
      <xdr:row>79</xdr:row>
      <xdr:rowOff>161365</xdr:rowOff>
    </xdr:from>
    <xdr:to>
      <xdr:col>9</xdr:col>
      <xdr:colOff>235624</xdr:colOff>
      <xdr:row>95</xdr:row>
      <xdr:rowOff>64659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5059" y="14549718"/>
          <a:ext cx="3696000" cy="277200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</xdr:row>
      <xdr:rowOff>0</xdr:rowOff>
    </xdr:from>
    <xdr:to>
      <xdr:col>3</xdr:col>
      <xdr:colOff>925906</xdr:colOff>
      <xdr:row>70</xdr:row>
      <xdr:rowOff>82589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950824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277905</xdr:colOff>
      <xdr:row>55</xdr:row>
      <xdr:rowOff>53788</xdr:rowOff>
    </xdr:from>
    <xdr:to>
      <xdr:col>9</xdr:col>
      <xdr:colOff>522494</xdr:colOff>
      <xdr:row>70</xdr:row>
      <xdr:rowOff>136377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1929" y="1000461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</xdr:colOff>
      <xdr:row>80</xdr:row>
      <xdr:rowOff>71718</xdr:rowOff>
    </xdr:from>
    <xdr:to>
      <xdr:col>4</xdr:col>
      <xdr:colOff>2541</xdr:colOff>
      <xdr:row>95</xdr:row>
      <xdr:rowOff>154306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29" y="14639365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493058</xdr:colOff>
      <xdr:row>80</xdr:row>
      <xdr:rowOff>89647</xdr:rowOff>
    </xdr:from>
    <xdr:to>
      <xdr:col>9</xdr:col>
      <xdr:colOff>737647</xdr:colOff>
      <xdr:row>95</xdr:row>
      <xdr:rowOff>172235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67082" y="14657294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62753</xdr:colOff>
      <xdr:row>103</xdr:row>
      <xdr:rowOff>17929</xdr:rowOff>
    </xdr:from>
    <xdr:to>
      <xdr:col>4</xdr:col>
      <xdr:colOff>47365</xdr:colOff>
      <xdr:row>118</xdr:row>
      <xdr:rowOff>100517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753" y="1882588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6</xdr:col>
      <xdr:colOff>639070</xdr:colOff>
      <xdr:row>103</xdr:row>
      <xdr:rowOff>26898</xdr:rowOff>
    </xdr:from>
    <xdr:to>
      <xdr:col>9</xdr:col>
      <xdr:colOff>73958</xdr:colOff>
      <xdr:row>118</xdr:row>
      <xdr:rowOff>134026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152421" y="19184418"/>
          <a:ext cx="2796540" cy="2097405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</xdr:row>
      <xdr:rowOff>35858</xdr:rowOff>
    </xdr:from>
    <xdr:to>
      <xdr:col>3</xdr:col>
      <xdr:colOff>925906</xdr:colOff>
      <xdr:row>70</xdr:row>
      <xdr:rowOff>118447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98668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55</xdr:row>
      <xdr:rowOff>71718</xdr:rowOff>
    </xdr:from>
    <xdr:to>
      <xdr:col>9</xdr:col>
      <xdr:colOff>549389</xdr:colOff>
      <xdr:row>70</xdr:row>
      <xdr:rowOff>154307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8824" y="1002254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35859</xdr:colOff>
      <xdr:row>80</xdr:row>
      <xdr:rowOff>53788</xdr:rowOff>
    </xdr:from>
    <xdr:to>
      <xdr:col>4</xdr:col>
      <xdr:colOff>20471</xdr:colOff>
      <xdr:row>95</xdr:row>
      <xdr:rowOff>136376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9" y="14621435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206188</xdr:colOff>
      <xdr:row>80</xdr:row>
      <xdr:rowOff>80682</xdr:rowOff>
    </xdr:from>
    <xdr:to>
      <xdr:col>9</xdr:col>
      <xdr:colOff>450777</xdr:colOff>
      <xdr:row>95</xdr:row>
      <xdr:rowOff>163270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0212" y="14648329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103</xdr:row>
      <xdr:rowOff>0</xdr:rowOff>
    </xdr:from>
    <xdr:to>
      <xdr:col>3</xdr:col>
      <xdr:colOff>925906</xdr:colOff>
      <xdr:row>118</xdr:row>
      <xdr:rowOff>82588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79898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421341</xdr:colOff>
      <xdr:row>103</xdr:row>
      <xdr:rowOff>62753</xdr:rowOff>
    </xdr:from>
    <xdr:to>
      <xdr:col>9</xdr:col>
      <xdr:colOff>665930</xdr:colOff>
      <xdr:row>118</xdr:row>
      <xdr:rowOff>145341</xdr:rowOff>
    </xdr:to>
    <xdr:pic>
      <xdr:nvPicPr>
        <xdr:cNvPr id="12" name="Imagen 11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365" y="18861741"/>
          <a:ext cx="3696000" cy="277200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26894</xdr:colOff>
      <xdr:row>55</xdr:row>
      <xdr:rowOff>35859</xdr:rowOff>
    </xdr:from>
    <xdr:to>
      <xdr:col>4</xdr:col>
      <xdr:colOff>11506</xdr:colOff>
      <xdr:row>70</xdr:row>
      <xdr:rowOff>118448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94" y="9986683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367553</xdr:colOff>
      <xdr:row>55</xdr:row>
      <xdr:rowOff>35859</xdr:rowOff>
    </xdr:from>
    <xdr:to>
      <xdr:col>9</xdr:col>
      <xdr:colOff>612142</xdr:colOff>
      <xdr:row>70</xdr:row>
      <xdr:rowOff>118448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1577" y="9986683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80</xdr:row>
      <xdr:rowOff>35859</xdr:rowOff>
    </xdr:from>
    <xdr:to>
      <xdr:col>3</xdr:col>
      <xdr:colOff>925906</xdr:colOff>
      <xdr:row>95</xdr:row>
      <xdr:rowOff>118447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60350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358588</xdr:colOff>
      <xdr:row>80</xdr:row>
      <xdr:rowOff>71718</xdr:rowOff>
    </xdr:from>
    <xdr:to>
      <xdr:col>9</xdr:col>
      <xdr:colOff>603177</xdr:colOff>
      <xdr:row>95</xdr:row>
      <xdr:rowOff>154306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32612" y="14639365"/>
          <a:ext cx="3696000" cy="277200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8965</xdr:colOff>
      <xdr:row>55</xdr:row>
      <xdr:rowOff>71717</xdr:rowOff>
    </xdr:from>
    <xdr:to>
      <xdr:col>3</xdr:col>
      <xdr:colOff>934871</xdr:colOff>
      <xdr:row>70</xdr:row>
      <xdr:rowOff>154306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5" y="10022541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448235</xdr:colOff>
      <xdr:row>55</xdr:row>
      <xdr:rowOff>26894</xdr:rowOff>
    </xdr:from>
    <xdr:to>
      <xdr:col>9</xdr:col>
      <xdr:colOff>692824</xdr:colOff>
      <xdr:row>70</xdr:row>
      <xdr:rowOff>109483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2259" y="997771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62753</xdr:colOff>
      <xdr:row>80</xdr:row>
      <xdr:rowOff>44823</xdr:rowOff>
    </xdr:from>
    <xdr:to>
      <xdr:col>4</xdr:col>
      <xdr:colOff>47365</xdr:colOff>
      <xdr:row>95</xdr:row>
      <xdr:rowOff>127411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753" y="14612470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277905</xdr:colOff>
      <xdr:row>80</xdr:row>
      <xdr:rowOff>44823</xdr:rowOff>
    </xdr:from>
    <xdr:to>
      <xdr:col>9</xdr:col>
      <xdr:colOff>522494</xdr:colOff>
      <xdr:row>95</xdr:row>
      <xdr:rowOff>127411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1929" y="14612470"/>
          <a:ext cx="3696000" cy="27720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44823</xdr:colOff>
      <xdr:row>55</xdr:row>
      <xdr:rowOff>26893</xdr:rowOff>
    </xdr:from>
    <xdr:to>
      <xdr:col>4</xdr:col>
      <xdr:colOff>29436</xdr:colOff>
      <xdr:row>70</xdr:row>
      <xdr:rowOff>109482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23" y="9977717"/>
          <a:ext cx="3696001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367553</xdr:colOff>
      <xdr:row>55</xdr:row>
      <xdr:rowOff>53788</xdr:rowOff>
    </xdr:from>
    <xdr:to>
      <xdr:col>9</xdr:col>
      <xdr:colOff>612142</xdr:colOff>
      <xdr:row>70</xdr:row>
      <xdr:rowOff>136377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1577" y="1000461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26894</xdr:colOff>
      <xdr:row>80</xdr:row>
      <xdr:rowOff>44824</xdr:rowOff>
    </xdr:from>
    <xdr:to>
      <xdr:col>4</xdr:col>
      <xdr:colOff>11506</xdr:colOff>
      <xdr:row>95</xdr:row>
      <xdr:rowOff>127412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94" y="14612471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224118</xdr:colOff>
      <xdr:row>80</xdr:row>
      <xdr:rowOff>53788</xdr:rowOff>
    </xdr:from>
    <xdr:to>
      <xdr:col>9</xdr:col>
      <xdr:colOff>468707</xdr:colOff>
      <xdr:row>95</xdr:row>
      <xdr:rowOff>136376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8142" y="14621435"/>
          <a:ext cx="3696000" cy="27720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</xdr:colOff>
      <xdr:row>55</xdr:row>
      <xdr:rowOff>26894</xdr:rowOff>
    </xdr:from>
    <xdr:to>
      <xdr:col>4</xdr:col>
      <xdr:colOff>2541</xdr:colOff>
      <xdr:row>70</xdr:row>
      <xdr:rowOff>109483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29" y="997771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475129</xdr:colOff>
      <xdr:row>55</xdr:row>
      <xdr:rowOff>44823</xdr:rowOff>
    </xdr:from>
    <xdr:to>
      <xdr:col>9</xdr:col>
      <xdr:colOff>719718</xdr:colOff>
      <xdr:row>70</xdr:row>
      <xdr:rowOff>127412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9153" y="999564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80</xdr:row>
      <xdr:rowOff>0</xdr:rowOff>
    </xdr:from>
    <xdr:to>
      <xdr:col>3</xdr:col>
      <xdr:colOff>925906</xdr:colOff>
      <xdr:row>95</xdr:row>
      <xdr:rowOff>82588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56764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457200</xdr:colOff>
      <xdr:row>80</xdr:row>
      <xdr:rowOff>35859</xdr:rowOff>
    </xdr:from>
    <xdr:to>
      <xdr:col>9</xdr:col>
      <xdr:colOff>701789</xdr:colOff>
      <xdr:row>95</xdr:row>
      <xdr:rowOff>118447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1224" y="14603506"/>
          <a:ext cx="3696000" cy="277200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</xdr:row>
      <xdr:rowOff>62753</xdr:rowOff>
    </xdr:from>
    <xdr:to>
      <xdr:col>3</xdr:col>
      <xdr:colOff>925906</xdr:colOff>
      <xdr:row>70</xdr:row>
      <xdr:rowOff>145342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01357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457200</xdr:colOff>
      <xdr:row>55</xdr:row>
      <xdr:rowOff>26894</xdr:rowOff>
    </xdr:from>
    <xdr:to>
      <xdr:col>9</xdr:col>
      <xdr:colOff>701789</xdr:colOff>
      <xdr:row>70</xdr:row>
      <xdr:rowOff>109483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1224" y="997771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8964</xdr:colOff>
      <xdr:row>80</xdr:row>
      <xdr:rowOff>44824</xdr:rowOff>
    </xdr:from>
    <xdr:to>
      <xdr:col>3</xdr:col>
      <xdr:colOff>934870</xdr:colOff>
      <xdr:row>95</xdr:row>
      <xdr:rowOff>127412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4" y="14612471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421340</xdr:colOff>
      <xdr:row>80</xdr:row>
      <xdr:rowOff>44823</xdr:rowOff>
    </xdr:from>
    <xdr:to>
      <xdr:col>9</xdr:col>
      <xdr:colOff>665929</xdr:colOff>
      <xdr:row>95</xdr:row>
      <xdr:rowOff>127411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364" y="14612470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104</xdr:row>
      <xdr:rowOff>0</xdr:rowOff>
    </xdr:from>
    <xdr:to>
      <xdr:col>3</xdr:col>
      <xdr:colOff>925906</xdr:colOff>
      <xdr:row>119</xdr:row>
      <xdr:rowOff>82588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97828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421341</xdr:colOff>
      <xdr:row>104</xdr:row>
      <xdr:rowOff>53788</xdr:rowOff>
    </xdr:from>
    <xdr:to>
      <xdr:col>9</xdr:col>
      <xdr:colOff>665930</xdr:colOff>
      <xdr:row>119</xdr:row>
      <xdr:rowOff>136376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365" y="19032070"/>
          <a:ext cx="3696000" cy="277200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89648</xdr:colOff>
      <xdr:row>55</xdr:row>
      <xdr:rowOff>26895</xdr:rowOff>
    </xdr:from>
    <xdr:to>
      <xdr:col>4</xdr:col>
      <xdr:colOff>74260</xdr:colOff>
      <xdr:row>70</xdr:row>
      <xdr:rowOff>109484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48" y="9977719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403411</xdr:colOff>
      <xdr:row>55</xdr:row>
      <xdr:rowOff>80683</xdr:rowOff>
    </xdr:from>
    <xdr:to>
      <xdr:col>9</xdr:col>
      <xdr:colOff>648000</xdr:colOff>
      <xdr:row>70</xdr:row>
      <xdr:rowOff>163272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7435" y="1003150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35859</xdr:colOff>
      <xdr:row>80</xdr:row>
      <xdr:rowOff>35858</xdr:rowOff>
    </xdr:from>
    <xdr:to>
      <xdr:col>4</xdr:col>
      <xdr:colOff>20471</xdr:colOff>
      <xdr:row>95</xdr:row>
      <xdr:rowOff>118446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9" y="14603505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376517</xdr:colOff>
      <xdr:row>80</xdr:row>
      <xdr:rowOff>98612</xdr:rowOff>
    </xdr:from>
    <xdr:to>
      <xdr:col>9</xdr:col>
      <xdr:colOff>621106</xdr:colOff>
      <xdr:row>96</xdr:row>
      <xdr:rowOff>1906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0541" y="14666259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103</xdr:row>
      <xdr:rowOff>44824</xdr:rowOff>
    </xdr:from>
    <xdr:to>
      <xdr:col>3</xdr:col>
      <xdr:colOff>925906</xdr:colOff>
      <xdr:row>118</xdr:row>
      <xdr:rowOff>127412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843812"/>
          <a:ext cx="3696000" cy="277200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26894</xdr:colOff>
      <xdr:row>55</xdr:row>
      <xdr:rowOff>62753</xdr:rowOff>
    </xdr:from>
    <xdr:to>
      <xdr:col>4</xdr:col>
      <xdr:colOff>11506</xdr:colOff>
      <xdr:row>70</xdr:row>
      <xdr:rowOff>145342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94" y="1001357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430305</xdr:colOff>
      <xdr:row>55</xdr:row>
      <xdr:rowOff>17929</xdr:rowOff>
    </xdr:from>
    <xdr:to>
      <xdr:col>9</xdr:col>
      <xdr:colOff>674894</xdr:colOff>
      <xdr:row>70</xdr:row>
      <xdr:rowOff>100518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4329" y="9968753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</xdr:row>
      <xdr:rowOff>71717</xdr:rowOff>
    </xdr:from>
    <xdr:to>
      <xdr:col>3</xdr:col>
      <xdr:colOff>925906</xdr:colOff>
      <xdr:row>93</xdr:row>
      <xdr:rowOff>154305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879670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519953</xdr:colOff>
      <xdr:row>78</xdr:row>
      <xdr:rowOff>98612</xdr:rowOff>
    </xdr:from>
    <xdr:to>
      <xdr:col>9</xdr:col>
      <xdr:colOff>764542</xdr:colOff>
      <xdr:row>94</xdr:row>
      <xdr:rowOff>1906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3977" y="14307671"/>
          <a:ext cx="3696000" cy="277200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71718</xdr:colOff>
      <xdr:row>55</xdr:row>
      <xdr:rowOff>62752</xdr:rowOff>
    </xdr:from>
    <xdr:to>
      <xdr:col>4</xdr:col>
      <xdr:colOff>56330</xdr:colOff>
      <xdr:row>70</xdr:row>
      <xdr:rowOff>145341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18" y="1001357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394447</xdr:colOff>
      <xdr:row>55</xdr:row>
      <xdr:rowOff>80682</xdr:rowOff>
    </xdr:from>
    <xdr:to>
      <xdr:col>9</xdr:col>
      <xdr:colOff>639036</xdr:colOff>
      <xdr:row>70</xdr:row>
      <xdr:rowOff>163271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68471" y="1003150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35858</xdr:colOff>
      <xdr:row>78</xdr:row>
      <xdr:rowOff>44823</xdr:rowOff>
    </xdr:from>
    <xdr:to>
      <xdr:col>4</xdr:col>
      <xdr:colOff>20470</xdr:colOff>
      <xdr:row>93</xdr:row>
      <xdr:rowOff>127411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8" y="1425388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502023</xdr:colOff>
      <xdr:row>78</xdr:row>
      <xdr:rowOff>35859</xdr:rowOff>
    </xdr:from>
    <xdr:to>
      <xdr:col>9</xdr:col>
      <xdr:colOff>746612</xdr:colOff>
      <xdr:row>93</xdr:row>
      <xdr:rowOff>118447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6047" y="1424491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101</xdr:row>
      <xdr:rowOff>0</xdr:rowOff>
    </xdr:from>
    <xdr:to>
      <xdr:col>3</xdr:col>
      <xdr:colOff>925906</xdr:colOff>
      <xdr:row>116</xdr:row>
      <xdr:rowOff>82588</xdr:rowOff>
    </xdr:to>
    <xdr:pic>
      <xdr:nvPicPr>
        <xdr:cNvPr id="13" name="Imagen 12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440400"/>
          <a:ext cx="3696000" cy="277200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26894</xdr:colOff>
      <xdr:row>55</xdr:row>
      <xdr:rowOff>44823</xdr:rowOff>
    </xdr:from>
    <xdr:to>
      <xdr:col>4</xdr:col>
      <xdr:colOff>11506</xdr:colOff>
      <xdr:row>70</xdr:row>
      <xdr:rowOff>127412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94" y="999564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215153</xdr:colOff>
      <xdr:row>55</xdr:row>
      <xdr:rowOff>26894</xdr:rowOff>
    </xdr:from>
    <xdr:to>
      <xdr:col>9</xdr:col>
      <xdr:colOff>459742</xdr:colOff>
      <xdr:row>70</xdr:row>
      <xdr:rowOff>109483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9177" y="997771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35859</xdr:colOff>
      <xdr:row>79</xdr:row>
      <xdr:rowOff>17929</xdr:rowOff>
    </xdr:from>
    <xdr:to>
      <xdr:col>4</xdr:col>
      <xdr:colOff>20471</xdr:colOff>
      <xdr:row>94</xdr:row>
      <xdr:rowOff>100517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9" y="1440628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448234</xdr:colOff>
      <xdr:row>79</xdr:row>
      <xdr:rowOff>35859</xdr:rowOff>
    </xdr:from>
    <xdr:to>
      <xdr:col>9</xdr:col>
      <xdr:colOff>692823</xdr:colOff>
      <xdr:row>94</xdr:row>
      <xdr:rowOff>118447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2258" y="14424212"/>
          <a:ext cx="3696000" cy="2772000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35858</xdr:colOff>
      <xdr:row>55</xdr:row>
      <xdr:rowOff>53789</xdr:rowOff>
    </xdr:from>
    <xdr:to>
      <xdr:col>4</xdr:col>
      <xdr:colOff>20470</xdr:colOff>
      <xdr:row>70</xdr:row>
      <xdr:rowOff>136378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8" y="10004613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394446</xdr:colOff>
      <xdr:row>55</xdr:row>
      <xdr:rowOff>44824</xdr:rowOff>
    </xdr:from>
    <xdr:to>
      <xdr:col>9</xdr:col>
      <xdr:colOff>639035</xdr:colOff>
      <xdr:row>70</xdr:row>
      <xdr:rowOff>127413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68470" y="999564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44823</xdr:colOff>
      <xdr:row>79</xdr:row>
      <xdr:rowOff>53789</xdr:rowOff>
    </xdr:from>
    <xdr:to>
      <xdr:col>4</xdr:col>
      <xdr:colOff>29435</xdr:colOff>
      <xdr:row>94</xdr:row>
      <xdr:rowOff>136377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23" y="14442142"/>
          <a:ext cx="3696000" cy="2772000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35859</xdr:colOff>
      <xdr:row>55</xdr:row>
      <xdr:rowOff>35859</xdr:rowOff>
    </xdr:from>
    <xdr:to>
      <xdr:col>4</xdr:col>
      <xdr:colOff>20471</xdr:colOff>
      <xdr:row>70</xdr:row>
      <xdr:rowOff>118448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9" y="9986683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466164</xdr:colOff>
      <xdr:row>55</xdr:row>
      <xdr:rowOff>44823</xdr:rowOff>
    </xdr:from>
    <xdr:to>
      <xdr:col>9</xdr:col>
      <xdr:colOff>710753</xdr:colOff>
      <xdr:row>70</xdr:row>
      <xdr:rowOff>127412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0188" y="999564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53788</xdr:colOff>
      <xdr:row>79</xdr:row>
      <xdr:rowOff>44824</xdr:rowOff>
    </xdr:from>
    <xdr:to>
      <xdr:col>4</xdr:col>
      <xdr:colOff>38400</xdr:colOff>
      <xdr:row>94</xdr:row>
      <xdr:rowOff>127412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88" y="14433177"/>
          <a:ext cx="3696000" cy="2772000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35859</xdr:colOff>
      <xdr:row>55</xdr:row>
      <xdr:rowOff>80682</xdr:rowOff>
    </xdr:from>
    <xdr:to>
      <xdr:col>4</xdr:col>
      <xdr:colOff>20471</xdr:colOff>
      <xdr:row>70</xdr:row>
      <xdr:rowOff>163271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9" y="1003150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448235</xdr:colOff>
      <xdr:row>55</xdr:row>
      <xdr:rowOff>107576</xdr:rowOff>
    </xdr:from>
    <xdr:to>
      <xdr:col>9</xdr:col>
      <xdr:colOff>692824</xdr:colOff>
      <xdr:row>71</xdr:row>
      <xdr:rowOff>10871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2259" y="10058400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8965</xdr:colOff>
      <xdr:row>79</xdr:row>
      <xdr:rowOff>53788</xdr:rowOff>
    </xdr:from>
    <xdr:to>
      <xdr:col>3</xdr:col>
      <xdr:colOff>934871</xdr:colOff>
      <xdr:row>94</xdr:row>
      <xdr:rowOff>136376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5" y="14442141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663387</xdr:colOff>
      <xdr:row>79</xdr:row>
      <xdr:rowOff>44823</xdr:rowOff>
    </xdr:from>
    <xdr:to>
      <xdr:col>10</xdr:col>
      <xdr:colOff>119082</xdr:colOff>
      <xdr:row>94</xdr:row>
      <xdr:rowOff>127411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37411" y="1443317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2</xdr:col>
      <xdr:colOff>744846</xdr:colOff>
      <xdr:row>104</xdr:row>
      <xdr:rowOff>17930</xdr:rowOff>
    </xdr:from>
    <xdr:to>
      <xdr:col>4</xdr:col>
      <xdr:colOff>699246</xdr:colOff>
      <xdr:row>119</xdr:row>
      <xdr:rowOff>112518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974634" y="19353177"/>
          <a:ext cx="2784000" cy="2088000"/>
        </a:xfrm>
        <a:prstGeom prst="rect">
          <a:avLst/>
        </a:prstGeom>
      </xdr:spPr>
    </xdr:pic>
    <xdr:clientData/>
  </xdr:twoCellAnchor>
  <xdr:twoCellAnchor editAs="oneCell">
    <xdr:from>
      <xdr:col>5</xdr:col>
      <xdr:colOff>153034</xdr:colOff>
      <xdr:row>103</xdr:row>
      <xdr:rowOff>173315</xdr:rowOff>
    </xdr:from>
    <xdr:to>
      <xdr:col>7</xdr:col>
      <xdr:colOff>699246</xdr:colOff>
      <xdr:row>119</xdr:row>
      <xdr:rowOff>136609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873058" y="19335268"/>
          <a:ext cx="2832000" cy="2124000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8965</xdr:colOff>
      <xdr:row>55</xdr:row>
      <xdr:rowOff>35858</xdr:rowOff>
    </xdr:from>
    <xdr:to>
      <xdr:col>3</xdr:col>
      <xdr:colOff>934871</xdr:colOff>
      <xdr:row>70</xdr:row>
      <xdr:rowOff>118447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5" y="998668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421340</xdr:colOff>
      <xdr:row>55</xdr:row>
      <xdr:rowOff>26894</xdr:rowOff>
    </xdr:from>
    <xdr:to>
      <xdr:col>9</xdr:col>
      <xdr:colOff>665929</xdr:colOff>
      <xdr:row>70</xdr:row>
      <xdr:rowOff>109483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364" y="997771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35859</xdr:colOff>
      <xdr:row>79</xdr:row>
      <xdr:rowOff>44823</xdr:rowOff>
    </xdr:from>
    <xdr:to>
      <xdr:col>4</xdr:col>
      <xdr:colOff>20471</xdr:colOff>
      <xdr:row>94</xdr:row>
      <xdr:rowOff>127411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9" y="1443317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394446</xdr:colOff>
      <xdr:row>79</xdr:row>
      <xdr:rowOff>44824</xdr:rowOff>
    </xdr:from>
    <xdr:to>
      <xdr:col>9</xdr:col>
      <xdr:colOff>639035</xdr:colOff>
      <xdr:row>94</xdr:row>
      <xdr:rowOff>127412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68470" y="1443317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699247</xdr:colOff>
      <xdr:row>104</xdr:row>
      <xdr:rowOff>62753</xdr:rowOff>
    </xdr:from>
    <xdr:to>
      <xdr:col>4</xdr:col>
      <xdr:colOff>683859</xdr:colOff>
      <xdr:row>119</xdr:row>
      <xdr:rowOff>145341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247" y="19050000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569893</xdr:colOff>
      <xdr:row>104</xdr:row>
      <xdr:rowOff>17928</xdr:rowOff>
    </xdr:from>
    <xdr:to>
      <xdr:col>8</xdr:col>
      <xdr:colOff>201705</xdr:colOff>
      <xdr:row>119</xdr:row>
      <xdr:rowOff>160516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5289917" y="19359175"/>
          <a:ext cx="2832000" cy="212400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17930</xdr:colOff>
      <xdr:row>55</xdr:row>
      <xdr:rowOff>62753</xdr:rowOff>
    </xdr:from>
    <xdr:to>
      <xdr:col>4</xdr:col>
      <xdr:colOff>2542</xdr:colOff>
      <xdr:row>70</xdr:row>
      <xdr:rowOff>145342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30" y="1001357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510987</xdr:colOff>
      <xdr:row>55</xdr:row>
      <xdr:rowOff>35859</xdr:rowOff>
    </xdr:from>
    <xdr:to>
      <xdr:col>9</xdr:col>
      <xdr:colOff>755576</xdr:colOff>
      <xdr:row>70</xdr:row>
      <xdr:rowOff>118448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85011" y="9986683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71718</xdr:colOff>
      <xdr:row>79</xdr:row>
      <xdr:rowOff>53789</xdr:rowOff>
    </xdr:from>
    <xdr:to>
      <xdr:col>4</xdr:col>
      <xdr:colOff>56330</xdr:colOff>
      <xdr:row>94</xdr:row>
      <xdr:rowOff>136377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18" y="1444214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6</xdr:col>
      <xdr:colOff>569752</xdr:colOff>
      <xdr:row>78</xdr:row>
      <xdr:rowOff>170329</xdr:rowOff>
    </xdr:from>
    <xdr:to>
      <xdr:col>9</xdr:col>
      <xdr:colOff>67235</xdr:colOff>
      <xdr:row>95</xdr:row>
      <xdr:rowOff>2329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072670" y="14739388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1129553</xdr:colOff>
      <xdr:row>104</xdr:row>
      <xdr:rowOff>71717</xdr:rowOff>
    </xdr:from>
    <xdr:to>
      <xdr:col>6</xdr:col>
      <xdr:colOff>540423</xdr:colOff>
      <xdr:row>119</xdr:row>
      <xdr:rowOff>154305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7341" y="19058964"/>
          <a:ext cx="3696000" cy="277200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53788</xdr:colOff>
      <xdr:row>55</xdr:row>
      <xdr:rowOff>44824</xdr:rowOff>
    </xdr:from>
    <xdr:to>
      <xdr:col>4</xdr:col>
      <xdr:colOff>38400</xdr:colOff>
      <xdr:row>70</xdr:row>
      <xdr:rowOff>127413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88" y="999564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421341</xdr:colOff>
      <xdr:row>55</xdr:row>
      <xdr:rowOff>44823</xdr:rowOff>
    </xdr:from>
    <xdr:to>
      <xdr:col>9</xdr:col>
      <xdr:colOff>665930</xdr:colOff>
      <xdr:row>70</xdr:row>
      <xdr:rowOff>127412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365" y="999564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26894</xdr:colOff>
      <xdr:row>79</xdr:row>
      <xdr:rowOff>44824</xdr:rowOff>
    </xdr:from>
    <xdr:to>
      <xdr:col>4</xdr:col>
      <xdr:colOff>11506</xdr:colOff>
      <xdr:row>94</xdr:row>
      <xdr:rowOff>127412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94" y="1443317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448235</xdr:colOff>
      <xdr:row>79</xdr:row>
      <xdr:rowOff>53789</xdr:rowOff>
    </xdr:from>
    <xdr:to>
      <xdr:col>9</xdr:col>
      <xdr:colOff>692824</xdr:colOff>
      <xdr:row>94</xdr:row>
      <xdr:rowOff>136377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2259" y="1444214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35859</xdr:colOff>
      <xdr:row>103</xdr:row>
      <xdr:rowOff>26894</xdr:rowOff>
    </xdr:from>
    <xdr:to>
      <xdr:col>4</xdr:col>
      <xdr:colOff>20471</xdr:colOff>
      <xdr:row>118</xdr:row>
      <xdr:rowOff>109482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9" y="1883484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457199</xdr:colOff>
      <xdr:row>103</xdr:row>
      <xdr:rowOff>71717</xdr:rowOff>
    </xdr:from>
    <xdr:to>
      <xdr:col>9</xdr:col>
      <xdr:colOff>701788</xdr:colOff>
      <xdr:row>118</xdr:row>
      <xdr:rowOff>154305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1223" y="18879670"/>
          <a:ext cx="3696000" cy="2772000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71718</xdr:colOff>
      <xdr:row>55</xdr:row>
      <xdr:rowOff>44823</xdr:rowOff>
    </xdr:from>
    <xdr:to>
      <xdr:col>4</xdr:col>
      <xdr:colOff>56330</xdr:colOff>
      <xdr:row>70</xdr:row>
      <xdr:rowOff>127412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18" y="999564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475129</xdr:colOff>
      <xdr:row>55</xdr:row>
      <xdr:rowOff>44823</xdr:rowOff>
    </xdr:from>
    <xdr:to>
      <xdr:col>9</xdr:col>
      <xdr:colOff>719718</xdr:colOff>
      <xdr:row>70</xdr:row>
      <xdr:rowOff>127412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9153" y="999564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44823</xdr:colOff>
      <xdr:row>79</xdr:row>
      <xdr:rowOff>17929</xdr:rowOff>
    </xdr:from>
    <xdr:to>
      <xdr:col>4</xdr:col>
      <xdr:colOff>29435</xdr:colOff>
      <xdr:row>94</xdr:row>
      <xdr:rowOff>100517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23" y="1440628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394447</xdr:colOff>
      <xdr:row>79</xdr:row>
      <xdr:rowOff>62753</xdr:rowOff>
    </xdr:from>
    <xdr:to>
      <xdr:col>9</xdr:col>
      <xdr:colOff>639036</xdr:colOff>
      <xdr:row>94</xdr:row>
      <xdr:rowOff>145341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68471" y="1445110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35859</xdr:colOff>
      <xdr:row>103</xdr:row>
      <xdr:rowOff>89647</xdr:rowOff>
    </xdr:from>
    <xdr:to>
      <xdr:col>4</xdr:col>
      <xdr:colOff>20471</xdr:colOff>
      <xdr:row>118</xdr:row>
      <xdr:rowOff>172235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9" y="18897600"/>
          <a:ext cx="3696000" cy="2772000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53788</xdr:colOff>
      <xdr:row>55</xdr:row>
      <xdr:rowOff>98611</xdr:rowOff>
    </xdr:from>
    <xdr:to>
      <xdr:col>4</xdr:col>
      <xdr:colOff>38400</xdr:colOff>
      <xdr:row>71</xdr:row>
      <xdr:rowOff>1906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88" y="10049435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466164</xdr:colOff>
      <xdr:row>55</xdr:row>
      <xdr:rowOff>44823</xdr:rowOff>
    </xdr:from>
    <xdr:to>
      <xdr:col>9</xdr:col>
      <xdr:colOff>710753</xdr:colOff>
      <xdr:row>70</xdr:row>
      <xdr:rowOff>127412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0188" y="999564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35859</xdr:colOff>
      <xdr:row>79</xdr:row>
      <xdr:rowOff>53789</xdr:rowOff>
    </xdr:from>
    <xdr:to>
      <xdr:col>4</xdr:col>
      <xdr:colOff>20471</xdr:colOff>
      <xdr:row>94</xdr:row>
      <xdr:rowOff>136377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9" y="1444214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484093</xdr:colOff>
      <xdr:row>79</xdr:row>
      <xdr:rowOff>44823</xdr:rowOff>
    </xdr:from>
    <xdr:to>
      <xdr:col>9</xdr:col>
      <xdr:colOff>728682</xdr:colOff>
      <xdr:row>94</xdr:row>
      <xdr:rowOff>127411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8117" y="1443317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35859</xdr:colOff>
      <xdr:row>103</xdr:row>
      <xdr:rowOff>62753</xdr:rowOff>
    </xdr:from>
    <xdr:to>
      <xdr:col>4</xdr:col>
      <xdr:colOff>20471</xdr:colOff>
      <xdr:row>118</xdr:row>
      <xdr:rowOff>145341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9" y="18870706"/>
          <a:ext cx="3696000" cy="2772000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26894</xdr:colOff>
      <xdr:row>55</xdr:row>
      <xdr:rowOff>53788</xdr:rowOff>
    </xdr:from>
    <xdr:to>
      <xdr:col>4</xdr:col>
      <xdr:colOff>11506</xdr:colOff>
      <xdr:row>70</xdr:row>
      <xdr:rowOff>136377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94" y="1000461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510988</xdr:colOff>
      <xdr:row>55</xdr:row>
      <xdr:rowOff>26894</xdr:rowOff>
    </xdr:from>
    <xdr:to>
      <xdr:col>9</xdr:col>
      <xdr:colOff>755577</xdr:colOff>
      <xdr:row>70</xdr:row>
      <xdr:rowOff>109483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85012" y="997771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17930</xdr:colOff>
      <xdr:row>79</xdr:row>
      <xdr:rowOff>71718</xdr:rowOff>
    </xdr:from>
    <xdr:to>
      <xdr:col>4</xdr:col>
      <xdr:colOff>2542</xdr:colOff>
      <xdr:row>94</xdr:row>
      <xdr:rowOff>154306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30" y="14460071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6</xdr:col>
      <xdr:colOff>587258</xdr:colOff>
      <xdr:row>78</xdr:row>
      <xdr:rowOff>89646</xdr:rowOff>
    </xdr:from>
    <xdr:to>
      <xdr:col>9</xdr:col>
      <xdr:colOff>192741</xdr:colOff>
      <xdr:row>95</xdr:row>
      <xdr:rowOff>65646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072176" y="14676705"/>
          <a:ext cx="3024000" cy="2268000"/>
        </a:xfrm>
        <a:prstGeom prst="rect">
          <a:avLst/>
        </a:prstGeom>
      </xdr:spPr>
    </xdr:pic>
    <xdr:clientData/>
  </xdr:twoCellAnchor>
  <xdr:twoCellAnchor editAs="oneCell">
    <xdr:from>
      <xdr:col>0</xdr:col>
      <xdr:colOff>775658</xdr:colOff>
      <xdr:row>102</xdr:row>
      <xdr:rowOff>80681</xdr:rowOff>
    </xdr:from>
    <xdr:to>
      <xdr:col>3</xdr:col>
      <xdr:colOff>237564</xdr:colOff>
      <xdr:row>119</xdr:row>
      <xdr:rowOff>8681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03658" y="19081340"/>
          <a:ext cx="2976000" cy="223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376517</xdr:colOff>
      <xdr:row>103</xdr:row>
      <xdr:rowOff>71718</xdr:rowOff>
    </xdr:from>
    <xdr:to>
      <xdr:col>9</xdr:col>
      <xdr:colOff>621106</xdr:colOff>
      <xdr:row>118</xdr:row>
      <xdr:rowOff>154306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0541" y="18879671"/>
          <a:ext cx="3696000" cy="2772000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62753</xdr:colOff>
      <xdr:row>55</xdr:row>
      <xdr:rowOff>44824</xdr:rowOff>
    </xdr:from>
    <xdr:to>
      <xdr:col>4</xdr:col>
      <xdr:colOff>47365</xdr:colOff>
      <xdr:row>70</xdr:row>
      <xdr:rowOff>127413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753" y="999564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116541</xdr:colOff>
      <xdr:row>79</xdr:row>
      <xdr:rowOff>170330</xdr:rowOff>
    </xdr:from>
    <xdr:to>
      <xdr:col>4</xdr:col>
      <xdr:colOff>101153</xdr:colOff>
      <xdr:row>95</xdr:row>
      <xdr:rowOff>73624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541" y="14558683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277906</xdr:colOff>
      <xdr:row>55</xdr:row>
      <xdr:rowOff>35859</xdr:rowOff>
    </xdr:from>
    <xdr:to>
      <xdr:col>9</xdr:col>
      <xdr:colOff>522495</xdr:colOff>
      <xdr:row>70</xdr:row>
      <xdr:rowOff>118448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1930" y="9986683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421341</xdr:colOff>
      <xdr:row>79</xdr:row>
      <xdr:rowOff>62753</xdr:rowOff>
    </xdr:from>
    <xdr:to>
      <xdr:col>9</xdr:col>
      <xdr:colOff>665930</xdr:colOff>
      <xdr:row>94</xdr:row>
      <xdr:rowOff>145341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365" y="1445110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103</xdr:row>
      <xdr:rowOff>0</xdr:rowOff>
    </xdr:from>
    <xdr:to>
      <xdr:col>3</xdr:col>
      <xdr:colOff>925906</xdr:colOff>
      <xdr:row>118</xdr:row>
      <xdr:rowOff>82588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807953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103</xdr:row>
      <xdr:rowOff>62753</xdr:rowOff>
    </xdr:from>
    <xdr:to>
      <xdr:col>9</xdr:col>
      <xdr:colOff>244589</xdr:colOff>
      <xdr:row>118</xdr:row>
      <xdr:rowOff>145341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4024" y="1887070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126</xdr:row>
      <xdr:rowOff>0</xdr:rowOff>
    </xdr:from>
    <xdr:to>
      <xdr:col>3</xdr:col>
      <xdr:colOff>925906</xdr:colOff>
      <xdr:row>141</xdr:row>
      <xdr:rowOff>82588</xdr:rowOff>
    </xdr:to>
    <xdr:pic>
      <xdr:nvPicPr>
        <xdr:cNvPr id="12" name="Imagen 11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039294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98611</xdr:colOff>
      <xdr:row>126</xdr:row>
      <xdr:rowOff>62753</xdr:rowOff>
    </xdr:from>
    <xdr:to>
      <xdr:col>9</xdr:col>
      <xdr:colOff>343200</xdr:colOff>
      <xdr:row>141</xdr:row>
      <xdr:rowOff>145341</xdr:rowOff>
    </xdr:to>
    <xdr:pic>
      <xdr:nvPicPr>
        <xdr:cNvPr id="13" name="Imagen 12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2635" y="23102047"/>
          <a:ext cx="3696000" cy="2772000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62753</xdr:colOff>
      <xdr:row>55</xdr:row>
      <xdr:rowOff>62753</xdr:rowOff>
    </xdr:from>
    <xdr:to>
      <xdr:col>4</xdr:col>
      <xdr:colOff>47365</xdr:colOff>
      <xdr:row>70</xdr:row>
      <xdr:rowOff>145342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753" y="1001357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313764</xdr:colOff>
      <xdr:row>55</xdr:row>
      <xdr:rowOff>26894</xdr:rowOff>
    </xdr:from>
    <xdr:to>
      <xdr:col>9</xdr:col>
      <xdr:colOff>558353</xdr:colOff>
      <xdr:row>70</xdr:row>
      <xdr:rowOff>109483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7788" y="997771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26895</xdr:colOff>
      <xdr:row>79</xdr:row>
      <xdr:rowOff>53788</xdr:rowOff>
    </xdr:from>
    <xdr:to>
      <xdr:col>4</xdr:col>
      <xdr:colOff>11507</xdr:colOff>
      <xdr:row>94</xdr:row>
      <xdr:rowOff>136376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95" y="14442141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367552</xdr:colOff>
      <xdr:row>79</xdr:row>
      <xdr:rowOff>71717</xdr:rowOff>
    </xdr:from>
    <xdr:to>
      <xdr:col>9</xdr:col>
      <xdr:colOff>612141</xdr:colOff>
      <xdr:row>94</xdr:row>
      <xdr:rowOff>154305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1576" y="14460070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102</xdr:row>
      <xdr:rowOff>44824</xdr:rowOff>
    </xdr:from>
    <xdr:to>
      <xdr:col>3</xdr:col>
      <xdr:colOff>925906</xdr:colOff>
      <xdr:row>117</xdr:row>
      <xdr:rowOff>127412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673483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448234</xdr:colOff>
      <xdr:row>102</xdr:row>
      <xdr:rowOff>35859</xdr:rowOff>
    </xdr:from>
    <xdr:to>
      <xdr:col>9</xdr:col>
      <xdr:colOff>692823</xdr:colOff>
      <xdr:row>117</xdr:row>
      <xdr:rowOff>118447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2258" y="18664518"/>
          <a:ext cx="3696000" cy="2772000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21771</xdr:colOff>
      <xdr:row>55</xdr:row>
      <xdr:rowOff>65314</xdr:rowOff>
    </xdr:from>
    <xdr:to>
      <xdr:col>4</xdr:col>
      <xdr:colOff>5742</xdr:colOff>
      <xdr:row>70</xdr:row>
      <xdr:rowOff>61457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71" y="10308771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435428</xdr:colOff>
      <xdr:row>55</xdr:row>
      <xdr:rowOff>76200</xdr:rowOff>
    </xdr:from>
    <xdr:to>
      <xdr:col>9</xdr:col>
      <xdr:colOff>669771</xdr:colOff>
      <xdr:row>70</xdr:row>
      <xdr:rowOff>72343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8171" y="1031965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</xdr:row>
      <xdr:rowOff>0</xdr:rowOff>
    </xdr:from>
    <xdr:to>
      <xdr:col>3</xdr:col>
      <xdr:colOff>920143</xdr:colOff>
      <xdr:row>93</xdr:row>
      <xdr:rowOff>181200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782800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478971</xdr:colOff>
      <xdr:row>79</xdr:row>
      <xdr:rowOff>54428</xdr:rowOff>
    </xdr:from>
    <xdr:to>
      <xdr:col>9</xdr:col>
      <xdr:colOff>713314</xdr:colOff>
      <xdr:row>94</xdr:row>
      <xdr:rowOff>50571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1714" y="1483722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54429</xdr:colOff>
      <xdr:row>102</xdr:row>
      <xdr:rowOff>87086</xdr:rowOff>
    </xdr:from>
    <xdr:to>
      <xdr:col>4</xdr:col>
      <xdr:colOff>38400</xdr:colOff>
      <xdr:row>117</xdr:row>
      <xdr:rowOff>83229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29" y="19213286"/>
          <a:ext cx="3696000" cy="2772000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44824</xdr:colOff>
      <xdr:row>55</xdr:row>
      <xdr:rowOff>53788</xdr:rowOff>
    </xdr:from>
    <xdr:to>
      <xdr:col>4</xdr:col>
      <xdr:colOff>29436</xdr:colOff>
      <xdr:row>70</xdr:row>
      <xdr:rowOff>136377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24" y="1000461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403411</xdr:colOff>
      <xdr:row>55</xdr:row>
      <xdr:rowOff>116542</xdr:rowOff>
    </xdr:from>
    <xdr:to>
      <xdr:col>9</xdr:col>
      <xdr:colOff>648000</xdr:colOff>
      <xdr:row>71</xdr:row>
      <xdr:rowOff>19837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7435" y="1006736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35859</xdr:colOff>
      <xdr:row>79</xdr:row>
      <xdr:rowOff>53788</xdr:rowOff>
    </xdr:from>
    <xdr:to>
      <xdr:col>4</xdr:col>
      <xdr:colOff>20471</xdr:colOff>
      <xdr:row>94</xdr:row>
      <xdr:rowOff>136376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9" y="14442141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322729</xdr:colOff>
      <xdr:row>79</xdr:row>
      <xdr:rowOff>44823</xdr:rowOff>
    </xdr:from>
    <xdr:to>
      <xdr:col>9</xdr:col>
      <xdr:colOff>567318</xdr:colOff>
      <xdr:row>94</xdr:row>
      <xdr:rowOff>127411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6753" y="1443317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26894</xdr:colOff>
      <xdr:row>102</xdr:row>
      <xdr:rowOff>71717</xdr:rowOff>
    </xdr:from>
    <xdr:to>
      <xdr:col>4</xdr:col>
      <xdr:colOff>11506</xdr:colOff>
      <xdr:row>117</xdr:row>
      <xdr:rowOff>154305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94" y="1870037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475129</xdr:colOff>
      <xdr:row>102</xdr:row>
      <xdr:rowOff>62753</xdr:rowOff>
    </xdr:from>
    <xdr:to>
      <xdr:col>9</xdr:col>
      <xdr:colOff>719718</xdr:colOff>
      <xdr:row>117</xdr:row>
      <xdr:rowOff>145341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9153" y="18691412"/>
          <a:ext cx="3696000" cy="2772000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62753</xdr:colOff>
      <xdr:row>55</xdr:row>
      <xdr:rowOff>134470</xdr:rowOff>
    </xdr:from>
    <xdr:to>
      <xdr:col>4</xdr:col>
      <xdr:colOff>47365</xdr:colOff>
      <xdr:row>71</xdr:row>
      <xdr:rowOff>37765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753" y="10085294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493058</xdr:colOff>
      <xdr:row>55</xdr:row>
      <xdr:rowOff>26894</xdr:rowOff>
    </xdr:from>
    <xdr:to>
      <xdr:col>9</xdr:col>
      <xdr:colOff>737647</xdr:colOff>
      <xdr:row>70</xdr:row>
      <xdr:rowOff>109483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67082" y="997771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</xdr:row>
      <xdr:rowOff>0</xdr:rowOff>
    </xdr:from>
    <xdr:to>
      <xdr:col>3</xdr:col>
      <xdr:colOff>925906</xdr:colOff>
      <xdr:row>94</xdr:row>
      <xdr:rowOff>82588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388353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304799</xdr:colOff>
      <xdr:row>79</xdr:row>
      <xdr:rowOff>107577</xdr:rowOff>
    </xdr:from>
    <xdr:to>
      <xdr:col>9</xdr:col>
      <xdr:colOff>549388</xdr:colOff>
      <xdr:row>95</xdr:row>
      <xdr:rowOff>10871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8823" y="14495930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179295</xdr:colOff>
      <xdr:row>102</xdr:row>
      <xdr:rowOff>53787</xdr:rowOff>
    </xdr:from>
    <xdr:to>
      <xdr:col>3</xdr:col>
      <xdr:colOff>881202</xdr:colOff>
      <xdr:row>117</xdr:row>
      <xdr:rowOff>136375</xdr:rowOff>
    </xdr:to>
    <xdr:pic>
      <xdr:nvPicPr>
        <xdr:cNvPr id="10" name="Imagen 9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61"/>
        <a:stretch/>
      </xdr:blipFill>
      <xdr:spPr>
        <a:xfrm>
          <a:off x="179295" y="18682446"/>
          <a:ext cx="3472001" cy="2772000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53788</xdr:colOff>
      <xdr:row>55</xdr:row>
      <xdr:rowOff>62753</xdr:rowOff>
    </xdr:from>
    <xdr:to>
      <xdr:col>4</xdr:col>
      <xdr:colOff>38400</xdr:colOff>
      <xdr:row>70</xdr:row>
      <xdr:rowOff>145342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88" y="1001357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412376</xdr:colOff>
      <xdr:row>55</xdr:row>
      <xdr:rowOff>80683</xdr:rowOff>
    </xdr:from>
    <xdr:to>
      <xdr:col>9</xdr:col>
      <xdr:colOff>656965</xdr:colOff>
      <xdr:row>70</xdr:row>
      <xdr:rowOff>163272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6400" y="1003150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35859</xdr:colOff>
      <xdr:row>79</xdr:row>
      <xdr:rowOff>80683</xdr:rowOff>
    </xdr:from>
    <xdr:to>
      <xdr:col>4</xdr:col>
      <xdr:colOff>20471</xdr:colOff>
      <xdr:row>94</xdr:row>
      <xdr:rowOff>163271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9" y="1446903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439270</xdr:colOff>
      <xdr:row>79</xdr:row>
      <xdr:rowOff>80682</xdr:rowOff>
    </xdr:from>
    <xdr:to>
      <xdr:col>9</xdr:col>
      <xdr:colOff>683859</xdr:colOff>
      <xdr:row>94</xdr:row>
      <xdr:rowOff>163270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13294" y="14469035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53788</xdr:colOff>
      <xdr:row>102</xdr:row>
      <xdr:rowOff>125506</xdr:rowOff>
    </xdr:from>
    <xdr:to>
      <xdr:col>4</xdr:col>
      <xdr:colOff>38400</xdr:colOff>
      <xdr:row>118</xdr:row>
      <xdr:rowOff>28800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88" y="18754165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430306</xdr:colOff>
      <xdr:row>102</xdr:row>
      <xdr:rowOff>26894</xdr:rowOff>
    </xdr:from>
    <xdr:to>
      <xdr:col>9</xdr:col>
      <xdr:colOff>674895</xdr:colOff>
      <xdr:row>117</xdr:row>
      <xdr:rowOff>109482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4330" y="18655553"/>
          <a:ext cx="3696000" cy="2772000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44824</xdr:colOff>
      <xdr:row>55</xdr:row>
      <xdr:rowOff>89647</xdr:rowOff>
    </xdr:from>
    <xdr:to>
      <xdr:col>4</xdr:col>
      <xdr:colOff>29436</xdr:colOff>
      <xdr:row>70</xdr:row>
      <xdr:rowOff>172236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24" y="10040471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80682</xdr:colOff>
      <xdr:row>79</xdr:row>
      <xdr:rowOff>80683</xdr:rowOff>
    </xdr:from>
    <xdr:to>
      <xdr:col>4</xdr:col>
      <xdr:colOff>65294</xdr:colOff>
      <xdr:row>94</xdr:row>
      <xdr:rowOff>163271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682" y="1446903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457199</xdr:colOff>
      <xdr:row>55</xdr:row>
      <xdr:rowOff>89647</xdr:rowOff>
    </xdr:from>
    <xdr:to>
      <xdr:col>9</xdr:col>
      <xdr:colOff>701788</xdr:colOff>
      <xdr:row>70</xdr:row>
      <xdr:rowOff>172236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1223" y="10040471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475129</xdr:colOff>
      <xdr:row>79</xdr:row>
      <xdr:rowOff>71717</xdr:rowOff>
    </xdr:from>
    <xdr:to>
      <xdr:col>9</xdr:col>
      <xdr:colOff>719718</xdr:colOff>
      <xdr:row>94</xdr:row>
      <xdr:rowOff>154305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9153" y="14460070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116541</xdr:colOff>
      <xdr:row>102</xdr:row>
      <xdr:rowOff>98612</xdr:rowOff>
    </xdr:from>
    <xdr:to>
      <xdr:col>4</xdr:col>
      <xdr:colOff>101153</xdr:colOff>
      <xdr:row>118</xdr:row>
      <xdr:rowOff>1906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541" y="18727271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466164</xdr:colOff>
      <xdr:row>102</xdr:row>
      <xdr:rowOff>17930</xdr:rowOff>
    </xdr:from>
    <xdr:to>
      <xdr:col>9</xdr:col>
      <xdr:colOff>710753</xdr:colOff>
      <xdr:row>117</xdr:row>
      <xdr:rowOff>100518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0188" y="18646589"/>
          <a:ext cx="3696000" cy="2772000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80682</xdr:colOff>
      <xdr:row>55</xdr:row>
      <xdr:rowOff>53788</xdr:rowOff>
    </xdr:from>
    <xdr:to>
      <xdr:col>4</xdr:col>
      <xdr:colOff>65294</xdr:colOff>
      <xdr:row>70</xdr:row>
      <xdr:rowOff>136377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682" y="1000461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376517</xdr:colOff>
      <xdr:row>55</xdr:row>
      <xdr:rowOff>17929</xdr:rowOff>
    </xdr:from>
    <xdr:to>
      <xdr:col>9</xdr:col>
      <xdr:colOff>621106</xdr:colOff>
      <xdr:row>70</xdr:row>
      <xdr:rowOff>100518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0541" y="9968753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98613</xdr:colOff>
      <xdr:row>79</xdr:row>
      <xdr:rowOff>89645</xdr:rowOff>
    </xdr:from>
    <xdr:to>
      <xdr:col>3</xdr:col>
      <xdr:colOff>842450</xdr:colOff>
      <xdr:row>94</xdr:row>
      <xdr:rowOff>64233</xdr:rowOff>
    </xdr:to>
    <xdr:pic>
      <xdr:nvPicPr>
        <xdr:cNvPr id="7" name="Imagen 6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7968" b="8497"/>
        <a:stretch/>
      </xdr:blipFill>
      <xdr:spPr>
        <a:xfrm>
          <a:off x="98613" y="14477998"/>
          <a:ext cx="3513931" cy="2664000"/>
        </a:xfrm>
        <a:prstGeom prst="rect">
          <a:avLst/>
        </a:prstGeom>
      </xdr:spPr>
    </xdr:pic>
    <xdr:clientData/>
  </xdr:twoCellAnchor>
  <xdr:twoCellAnchor editAs="oneCell">
    <xdr:from>
      <xdr:col>5</xdr:col>
      <xdr:colOff>412376</xdr:colOff>
      <xdr:row>79</xdr:row>
      <xdr:rowOff>26895</xdr:rowOff>
    </xdr:from>
    <xdr:to>
      <xdr:col>9</xdr:col>
      <xdr:colOff>656965</xdr:colOff>
      <xdr:row>94</xdr:row>
      <xdr:rowOff>109483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6400" y="1441524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102</xdr:row>
      <xdr:rowOff>0</xdr:rowOff>
    </xdr:from>
    <xdr:to>
      <xdr:col>3</xdr:col>
      <xdr:colOff>925906</xdr:colOff>
      <xdr:row>117</xdr:row>
      <xdr:rowOff>82588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628659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466164</xdr:colOff>
      <xdr:row>102</xdr:row>
      <xdr:rowOff>71718</xdr:rowOff>
    </xdr:from>
    <xdr:to>
      <xdr:col>9</xdr:col>
      <xdr:colOff>710753</xdr:colOff>
      <xdr:row>117</xdr:row>
      <xdr:rowOff>154306</xdr:rowOff>
    </xdr:to>
    <xdr:pic>
      <xdr:nvPicPr>
        <xdr:cNvPr id="12" name="Imagen 11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0188" y="1870037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8964</xdr:colOff>
      <xdr:row>125</xdr:row>
      <xdr:rowOff>26894</xdr:rowOff>
    </xdr:from>
    <xdr:to>
      <xdr:col>3</xdr:col>
      <xdr:colOff>934870</xdr:colOff>
      <xdr:row>140</xdr:row>
      <xdr:rowOff>109482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4" y="22886894"/>
          <a:ext cx="3696000" cy="2772000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62753</xdr:colOff>
      <xdr:row>55</xdr:row>
      <xdr:rowOff>26894</xdr:rowOff>
    </xdr:from>
    <xdr:to>
      <xdr:col>4</xdr:col>
      <xdr:colOff>47365</xdr:colOff>
      <xdr:row>70</xdr:row>
      <xdr:rowOff>109483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753" y="997771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421341</xdr:colOff>
      <xdr:row>55</xdr:row>
      <xdr:rowOff>26894</xdr:rowOff>
    </xdr:from>
    <xdr:to>
      <xdr:col>9</xdr:col>
      <xdr:colOff>665930</xdr:colOff>
      <xdr:row>70</xdr:row>
      <xdr:rowOff>109483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365" y="997771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8965</xdr:colOff>
      <xdr:row>79</xdr:row>
      <xdr:rowOff>89647</xdr:rowOff>
    </xdr:from>
    <xdr:to>
      <xdr:col>3</xdr:col>
      <xdr:colOff>934871</xdr:colOff>
      <xdr:row>94</xdr:row>
      <xdr:rowOff>172235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5" y="14478000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385482</xdr:colOff>
      <xdr:row>79</xdr:row>
      <xdr:rowOff>44824</xdr:rowOff>
    </xdr:from>
    <xdr:to>
      <xdr:col>9</xdr:col>
      <xdr:colOff>630071</xdr:colOff>
      <xdr:row>94</xdr:row>
      <xdr:rowOff>127412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9506" y="1443317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8965</xdr:colOff>
      <xdr:row>102</xdr:row>
      <xdr:rowOff>62753</xdr:rowOff>
    </xdr:from>
    <xdr:to>
      <xdr:col>3</xdr:col>
      <xdr:colOff>934871</xdr:colOff>
      <xdr:row>117</xdr:row>
      <xdr:rowOff>145341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5" y="18691412"/>
          <a:ext cx="3696000" cy="2772000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35859</xdr:colOff>
      <xdr:row>55</xdr:row>
      <xdr:rowOff>26894</xdr:rowOff>
    </xdr:from>
    <xdr:to>
      <xdr:col>4</xdr:col>
      <xdr:colOff>20471</xdr:colOff>
      <xdr:row>70</xdr:row>
      <xdr:rowOff>109483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9" y="997771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466164</xdr:colOff>
      <xdr:row>55</xdr:row>
      <xdr:rowOff>0</xdr:rowOff>
    </xdr:from>
    <xdr:to>
      <xdr:col>9</xdr:col>
      <xdr:colOff>710753</xdr:colOff>
      <xdr:row>70</xdr:row>
      <xdr:rowOff>82589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0188" y="9950824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</xdr:row>
      <xdr:rowOff>89647</xdr:rowOff>
    </xdr:from>
    <xdr:to>
      <xdr:col>3</xdr:col>
      <xdr:colOff>925906</xdr:colOff>
      <xdr:row>94</xdr:row>
      <xdr:rowOff>172235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478000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457199</xdr:colOff>
      <xdr:row>79</xdr:row>
      <xdr:rowOff>53788</xdr:rowOff>
    </xdr:from>
    <xdr:to>
      <xdr:col>9</xdr:col>
      <xdr:colOff>701788</xdr:colOff>
      <xdr:row>94</xdr:row>
      <xdr:rowOff>136376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1223" y="14442141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8964</xdr:colOff>
      <xdr:row>102</xdr:row>
      <xdr:rowOff>53788</xdr:rowOff>
    </xdr:from>
    <xdr:to>
      <xdr:col>3</xdr:col>
      <xdr:colOff>934870</xdr:colOff>
      <xdr:row>117</xdr:row>
      <xdr:rowOff>136376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4" y="18682447"/>
          <a:ext cx="3696000" cy="2772000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8964</xdr:colOff>
      <xdr:row>55</xdr:row>
      <xdr:rowOff>53788</xdr:rowOff>
    </xdr:from>
    <xdr:to>
      <xdr:col>3</xdr:col>
      <xdr:colOff>934870</xdr:colOff>
      <xdr:row>70</xdr:row>
      <xdr:rowOff>136377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4" y="1000461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430305</xdr:colOff>
      <xdr:row>55</xdr:row>
      <xdr:rowOff>62752</xdr:rowOff>
    </xdr:from>
    <xdr:to>
      <xdr:col>9</xdr:col>
      <xdr:colOff>674894</xdr:colOff>
      <xdr:row>70</xdr:row>
      <xdr:rowOff>145341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4329" y="1001357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26894</xdr:colOff>
      <xdr:row>79</xdr:row>
      <xdr:rowOff>62753</xdr:rowOff>
    </xdr:from>
    <xdr:to>
      <xdr:col>4</xdr:col>
      <xdr:colOff>11506</xdr:colOff>
      <xdr:row>94</xdr:row>
      <xdr:rowOff>145341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94" y="1445110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412376</xdr:colOff>
      <xdr:row>79</xdr:row>
      <xdr:rowOff>53788</xdr:rowOff>
    </xdr:from>
    <xdr:to>
      <xdr:col>9</xdr:col>
      <xdr:colOff>656965</xdr:colOff>
      <xdr:row>94</xdr:row>
      <xdr:rowOff>136376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6400" y="14442141"/>
          <a:ext cx="3696000" cy="2772000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71718</xdr:colOff>
      <xdr:row>55</xdr:row>
      <xdr:rowOff>62753</xdr:rowOff>
    </xdr:from>
    <xdr:to>
      <xdr:col>4</xdr:col>
      <xdr:colOff>56330</xdr:colOff>
      <xdr:row>70</xdr:row>
      <xdr:rowOff>145342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18" y="1001357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439270</xdr:colOff>
      <xdr:row>55</xdr:row>
      <xdr:rowOff>80683</xdr:rowOff>
    </xdr:from>
    <xdr:to>
      <xdr:col>9</xdr:col>
      <xdr:colOff>683859</xdr:colOff>
      <xdr:row>70</xdr:row>
      <xdr:rowOff>163272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13294" y="1003150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</xdr:row>
      <xdr:rowOff>0</xdr:rowOff>
    </xdr:from>
    <xdr:to>
      <xdr:col>3</xdr:col>
      <xdr:colOff>925906</xdr:colOff>
      <xdr:row>93</xdr:row>
      <xdr:rowOff>82588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209059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457200</xdr:colOff>
      <xdr:row>78</xdr:row>
      <xdr:rowOff>53788</xdr:rowOff>
    </xdr:from>
    <xdr:to>
      <xdr:col>9</xdr:col>
      <xdr:colOff>701789</xdr:colOff>
      <xdr:row>93</xdr:row>
      <xdr:rowOff>136376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1224" y="14262847"/>
          <a:ext cx="3696000" cy="2772000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44823</xdr:colOff>
      <xdr:row>55</xdr:row>
      <xdr:rowOff>0</xdr:rowOff>
    </xdr:from>
    <xdr:to>
      <xdr:col>4</xdr:col>
      <xdr:colOff>29435</xdr:colOff>
      <xdr:row>70</xdr:row>
      <xdr:rowOff>82589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23" y="9950824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224117</xdr:colOff>
      <xdr:row>55</xdr:row>
      <xdr:rowOff>0</xdr:rowOff>
    </xdr:from>
    <xdr:to>
      <xdr:col>9</xdr:col>
      <xdr:colOff>468706</xdr:colOff>
      <xdr:row>70</xdr:row>
      <xdr:rowOff>82589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8141" y="9950824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89647</xdr:colOff>
      <xdr:row>78</xdr:row>
      <xdr:rowOff>89647</xdr:rowOff>
    </xdr:from>
    <xdr:to>
      <xdr:col>4</xdr:col>
      <xdr:colOff>74259</xdr:colOff>
      <xdr:row>93</xdr:row>
      <xdr:rowOff>172235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47" y="1429870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484094</xdr:colOff>
      <xdr:row>78</xdr:row>
      <xdr:rowOff>44824</xdr:rowOff>
    </xdr:from>
    <xdr:to>
      <xdr:col>9</xdr:col>
      <xdr:colOff>728683</xdr:colOff>
      <xdr:row>93</xdr:row>
      <xdr:rowOff>127412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8118" y="14253883"/>
          <a:ext cx="3696000" cy="2772000"/>
        </a:xfrm>
        <a:prstGeom prst="rect">
          <a:avLst/>
        </a:prstGeom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89647</xdr:colOff>
      <xdr:row>55</xdr:row>
      <xdr:rowOff>53789</xdr:rowOff>
    </xdr:from>
    <xdr:to>
      <xdr:col>4</xdr:col>
      <xdr:colOff>74259</xdr:colOff>
      <xdr:row>70</xdr:row>
      <xdr:rowOff>136378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47" y="10004613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564776</xdr:colOff>
      <xdr:row>55</xdr:row>
      <xdr:rowOff>53788</xdr:rowOff>
    </xdr:from>
    <xdr:to>
      <xdr:col>10</xdr:col>
      <xdr:colOff>20471</xdr:colOff>
      <xdr:row>70</xdr:row>
      <xdr:rowOff>136377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8800" y="1000461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</xdr:colOff>
      <xdr:row>81</xdr:row>
      <xdr:rowOff>53788</xdr:rowOff>
    </xdr:from>
    <xdr:to>
      <xdr:col>4</xdr:col>
      <xdr:colOff>2541</xdr:colOff>
      <xdr:row>96</xdr:row>
      <xdr:rowOff>136376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29" y="14800729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475130</xdr:colOff>
      <xdr:row>81</xdr:row>
      <xdr:rowOff>53787</xdr:rowOff>
    </xdr:from>
    <xdr:to>
      <xdr:col>9</xdr:col>
      <xdr:colOff>719719</xdr:colOff>
      <xdr:row>96</xdr:row>
      <xdr:rowOff>136375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9154" y="1480072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8964</xdr:colOff>
      <xdr:row>104</xdr:row>
      <xdr:rowOff>35859</xdr:rowOff>
    </xdr:from>
    <xdr:to>
      <xdr:col>3</xdr:col>
      <xdr:colOff>934870</xdr:colOff>
      <xdr:row>119</xdr:row>
      <xdr:rowOff>118447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4" y="1902310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484093</xdr:colOff>
      <xdr:row>104</xdr:row>
      <xdr:rowOff>62753</xdr:rowOff>
    </xdr:from>
    <xdr:to>
      <xdr:col>9</xdr:col>
      <xdr:colOff>728682</xdr:colOff>
      <xdr:row>119</xdr:row>
      <xdr:rowOff>145341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8117" y="19050000"/>
          <a:ext cx="3696000" cy="2772000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</xdr:colOff>
      <xdr:row>55</xdr:row>
      <xdr:rowOff>44823</xdr:rowOff>
    </xdr:from>
    <xdr:to>
      <xdr:col>4</xdr:col>
      <xdr:colOff>2541</xdr:colOff>
      <xdr:row>70</xdr:row>
      <xdr:rowOff>127412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29" y="999564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71718</xdr:colOff>
      <xdr:row>81</xdr:row>
      <xdr:rowOff>62753</xdr:rowOff>
    </xdr:from>
    <xdr:to>
      <xdr:col>4</xdr:col>
      <xdr:colOff>56330</xdr:colOff>
      <xdr:row>96</xdr:row>
      <xdr:rowOff>145341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18" y="14809694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519952</xdr:colOff>
      <xdr:row>55</xdr:row>
      <xdr:rowOff>71716</xdr:rowOff>
    </xdr:from>
    <xdr:to>
      <xdr:col>10</xdr:col>
      <xdr:colOff>2541</xdr:colOff>
      <xdr:row>70</xdr:row>
      <xdr:rowOff>154305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3976" y="10022540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394447</xdr:colOff>
      <xdr:row>81</xdr:row>
      <xdr:rowOff>53789</xdr:rowOff>
    </xdr:from>
    <xdr:to>
      <xdr:col>9</xdr:col>
      <xdr:colOff>639036</xdr:colOff>
      <xdr:row>96</xdr:row>
      <xdr:rowOff>136377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68471" y="14800730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17930</xdr:colOff>
      <xdr:row>104</xdr:row>
      <xdr:rowOff>26894</xdr:rowOff>
    </xdr:from>
    <xdr:to>
      <xdr:col>4</xdr:col>
      <xdr:colOff>2542</xdr:colOff>
      <xdr:row>119</xdr:row>
      <xdr:rowOff>109482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30" y="19014141"/>
          <a:ext cx="3696000" cy="2772000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381000</xdr:colOff>
      <xdr:row>0</xdr:row>
      <xdr:rowOff>0</xdr:rowOff>
    </xdr:from>
    <xdr:ext cx="2218056" cy="453117"/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18056" cy="453117"/>
        </a:xfrm>
        <a:prstGeom prst="rect">
          <a:avLst/>
        </a:prstGeom>
      </xdr:spPr>
    </xdr:pic>
    <xdr:clientData/>
  </xdr:oneCellAnchor>
  <xdr:oneCellAnchor>
    <xdr:from>
      <xdr:col>7</xdr:col>
      <xdr:colOff>347382</xdr:colOff>
      <xdr:row>0</xdr:row>
      <xdr:rowOff>112059</xdr:rowOff>
    </xdr:from>
    <xdr:ext cx="1960387" cy="373862"/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94742" y="112059"/>
          <a:ext cx="1960387" cy="373862"/>
        </a:xfrm>
        <a:prstGeom prst="rect">
          <a:avLst/>
        </a:prstGeom>
      </xdr:spPr>
    </xdr:pic>
    <xdr:clientData/>
  </xdr:oneCellAnchor>
  <xdr:twoCellAnchor editAs="oneCell">
    <xdr:from>
      <xdr:col>0</xdr:col>
      <xdr:colOff>44823</xdr:colOff>
      <xdr:row>55</xdr:row>
      <xdr:rowOff>98612</xdr:rowOff>
    </xdr:from>
    <xdr:to>
      <xdr:col>4</xdr:col>
      <xdr:colOff>29435</xdr:colOff>
      <xdr:row>71</xdr:row>
      <xdr:rowOff>1907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23" y="1004943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71718</xdr:colOff>
      <xdr:row>81</xdr:row>
      <xdr:rowOff>35859</xdr:rowOff>
    </xdr:from>
    <xdr:to>
      <xdr:col>4</xdr:col>
      <xdr:colOff>56330</xdr:colOff>
      <xdr:row>96</xdr:row>
      <xdr:rowOff>118447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18" y="14782800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394446</xdr:colOff>
      <xdr:row>55</xdr:row>
      <xdr:rowOff>53789</xdr:rowOff>
    </xdr:from>
    <xdr:to>
      <xdr:col>9</xdr:col>
      <xdr:colOff>639035</xdr:colOff>
      <xdr:row>70</xdr:row>
      <xdr:rowOff>136378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68470" y="10004613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376517</xdr:colOff>
      <xdr:row>81</xdr:row>
      <xdr:rowOff>98612</xdr:rowOff>
    </xdr:from>
    <xdr:to>
      <xdr:col>9</xdr:col>
      <xdr:colOff>621106</xdr:colOff>
      <xdr:row>97</xdr:row>
      <xdr:rowOff>1906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0541" y="14845553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</xdr:colOff>
      <xdr:row>104</xdr:row>
      <xdr:rowOff>89647</xdr:rowOff>
    </xdr:from>
    <xdr:to>
      <xdr:col>4</xdr:col>
      <xdr:colOff>2541</xdr:colOff>
      <xdr:row>119</xdr:row>
      <xdr:rowOff>172235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29" y="19076894"/>
          <a:ext cx="3696000" cy="2772000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</xdr:row>
      <xdr:rowOff>53788</xdr:rowOff>
    </xdr:from>
    <xdr:to>
      <xdr:col>3</xdr:col>
      <xdr:colOff>925906</xdr:colOff>
      <xdr:row>70</xdr:row>
      <xdr:rowOff>136377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00461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457199</xdr:colOff>
      <xdr:row>55</xdr:row>
      <xdr:rowOff>71718</xdr:rowOff>
    </xdr:from>
    <xdr:to>
      <xdr:col>9</xdr:col>
      <xdr:colOff>701788</xdr:colOff>
      <xdr:row>70</xdr:row>
      <xdr:rowOff>154307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1223" y="1002254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</xdr:row>
      <xdr:rowOff>0</xdr:rowOff>
    </xdr:from>
    <xdr:to>
      <xdr:col>3</xdr:col>
      <xdr:colOff>925906</xdr:colOff>
      <xdr:row>96</xdr:row>
      <xdr:rowOff>82588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746941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466164</xdr:colOff>
      <xdr:row>81</xdr:row>
      <xdr:rowOff>35859</xdr:rowOff>
    </xdr:from>
    <xdr:to>
      <xdr:col>9</xdr:col>
      <xdr:colOff>710753</xdr:colOff>
      <xdr:row>96</xdr:row>
      <xdr:rowOff>118447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0188" y="14782800"/>
          <a:ext cx="3696000" cy="2772000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143435</xdr:colOff>
      <xdr:row>55</xdr:row>
      <xdr:rowOff>53787</xdr:rowOff>
    </xdr:from>
    <xdr:to>
      <xdr:col>4</xdr:col>
      <xdr:colOff>128047</xdr:colOff>
      <xdr:row>70</xdr:row>
      <xdr:rowOff>136376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435" y="10004611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475129</xdr:colOff>
      <xdr:row>55</xdr:row>
      <xdr:rowOff>62753</xdr:rowOff>
    </xdr:from>
    <xdr:to>
      <xdr:col>9</xdr:col>
      <xdr:colOff>719718</xdr:colOff>
      <xdr:row>70</xdr:row>
      <xdr:rowOff>145342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9153" y="1001357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53788</xdr:colOff>
      <xdr:row>81</xdr:row>
      <xdr:rowOff>125506</xdr:rowOff>
    </xdr:from>
    <xdr:to>
      <xdr:col>4</xdr:col>
      <xdr:colOff>38400</xdr:colOff>
      <xdr:row>97</xdr:row>
      <xdr:rowOff>28800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88" y="1487244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466164</xdr:colOff>
      <xdr:row>81</xdr:row>
      <xdr:rowOff>62753</xdr:rowOff>
    </xdr:from>
    <xdr:to>
      <xdr:col>9</xdr:col>
      <xdr:colOff>710753</xdr:colOff>
      <xdr:row>96</xdr:row>
      <xdr:rowOff>145341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0188" y="14809694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104</xdr:row>
      <xdr:rowOff>62753</xdr:rowOff>
    </xdr:from>
    <xdr:to>
      <xdr:col>3</xdr:col>
      <xdr:colOff>925906</xdr:colOff>
      <xdr:row>119</xdr:row>
      <xdr:rowOff>145341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050000"/>
          <a:ext cx="3696000" cy="2772000"/>
        </a:xfrm>
        <a:prstGeom prst="rect">
          <a:avLst/>
        </a:prstGeom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53788</xdr:colOff>
      <xdr:row>55</xdr:row>
      <xdr:rowOff>26894</xdr:rowOff>
    </xdr:from>
    <xdr:to>
      <xdr:col>4</xdr:col>
      <xdr:colOff>38400</xdr:colOff>
      <xdr:row>70</xdr:row>
      <xdr:rowOff>109483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88" y="997771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439270</xdr:colOff>
      <xdr:row>55</xdr:row>
      <xdr:rowOff>35859</xdr:rowOff>
    </xdr:from>
    <xdr:to>
      <xdr:col>9</xdr:col>
      <xdr:colOff>683859</xdr:colOff>
      <xdr:row>70</xdr:row>
      <xdr:rowOff>118448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13294" y="9986683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</xdr:row>
      <xdr:rowOff>44824</xdr:rowOff>
    </xdr:from>
    <xdr:to>
      <xdr:col>3</xdr:col>
      <xdr:colOff>925906</xdr:colOff>
      <xdr:row>96</xdr:row>
      <xdr:rowOff>127412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791765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412376</xdr:colOff>
      <xdr:row>81</xdr:row>
      <xdr:rowOff>80683</xdr:rowOff>
    </xdr:from>
    <xdr:to>
      <xdr:col>9</xdr:col>
      <xdr:colOff>656965</xdr:colOff>
      <xdr:row>96</xdr:row>
      <xdr:rowOff>163271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6400" y="14827624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35858</xdr:colOff>
      <xdr:row>104</xdr:row>
      <xdr:rowOff>89647</xdr:rowOff>
    </xdr:from>
    <xdr:to>
      <xdr:col>4</xdr:col>
      <xdr:colOff>20470</xdr:colOff>
      <xdr:row>119</xdr:row>
      <xdr:rowOff>172235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8" y="19076894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475129</xdr:colOff>
      <xdr:row>104</xdr:row>
      <xdr:rowOff>17929</xdr:rowOff>
    </xdr:from>
    <xdr:to>
      <xdr:col>9</xdr:col>
      <xdr:colOff>719718</xdr:colOff>
      <xdr:row>119</xdr:row>
      <xdr:rowOff>100517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9153" y="19005176"/>
          <a:ext cx="3696000" cy="2772000"/>
        </a:xfrm>
        <a:prstGeom prst="rect">
          <a:avLst/>
        </a:prstGeom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35859</xdr:colOff>
      <xdr:row>55</xdr:row>
      <xdr:rowOff>17930</xdr:rowOff>
    </xdr:from>
    <xdr:to>
      <xdr:col>4</xdr:col>
      <xdr:colOff>20471</xdr:colOff>
      <xdr:row>70</xdr:row>
      <xdr:rowOff>100519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9" y="9968754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394447</xdr:colOff>
      <xdr:row>55</xdr:row>
      <xdr:rowOff>53788</xdr:rowOff>
    </xdr:from>
    <xdr:to>
      <xdr:col>9</xdr:col>
      <xdr:colOff>639036</xdr:colOff>
      <xdr:row>70</xdr:row>
      <xdr:rowOff>136377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68471" y="1000461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</xdr:row>
      <xdr:rowOff>0</xdr:rowOff>
    </xdr:from>
    <xdr:to>
      <xdr:col>3</xdr:col>
      <xdr:colOff>925906</xdr:colOff>
      <xdr:row>96</xdr:row>
      <xdr:rowOff>82588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746941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510987</xdr:colOff>
      <xdr:row>81</xdr:row>
      <xdr:rowOff>35859</xdr:rowOff>
    </xdr:from>
    <xdr:to>
      <xdr:col>9</xdr:col>
      <xdr:colOff>755576</xdr:colOff>
      <xdr:row>96</xdr:row>
      <xdr:rowOff>118447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85011" y="14782800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104</xdr:row>
      <xdr:rowOff>98611</xdr:rowOff>
    </xdr:from>
    <xdr:to>
      <xdr:col>3</xdr:col>
      <xdr:colOff>925906</xdr:colOff>
      <xdr:row>120</xdr:row>
      <xdr:rowOff>1905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085858"/>
          <a:ext cx="3696000" cy="2772000"/>
        </a:xfrm>
        <a:prstGeom prst="rect">
          <a:avLst/>
        </a:prstGeom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116541</xdr:colOff>
      <xdr:row>55</xdr:row>
      <xdr:rowOff>44824</xdr:rowOff>
    </xdr:from>
    <xdr:to>
      <xdr:col>4</xdr:col>
      <xdr:colOff>101153</xdr:colOff>
      <xdr:row>70</xdr:row>
      <xdr:rowOff>127412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541" y="9950824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394447</xdr:colOff>
      <xdr:row>55</xdr:row>
      <xdr:rowOff>26894</xdr:rowOff>
    </xdr:from>
    <xdr:to>
      <xdr:col>9</xdr:col>
      <xdr:colOff>639036</xdr:colOff>
      <xdr:row>70</xdr:row>
      <xdr:rowOff>109482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68471" y="9932894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35859</xdr:colOff>
      <xdr:row>81</xdr:row>
      <xdr:rowOff>71718</xdr:rowOff>
    </xdr:from>
    <xdr:to>
      <xdr:col>4</xdr:col>
      <xdr:colOff>20471</xdr:colOff>
      <xdr:row>96</xdr:row>
      <xdr:rowOff>154307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9" y="14773836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439271</xdr:colOff>
      <xdr:row>81</xdr:row>
      <xdr:rowOff>53788</xdr:rowOff>
    </xdr:from>
    <xdr:to>
      <xdr:col>9</xdr:col>
      <xdr:colOff>683860</xdr:colOff>
      <xdr:row>96</xdr:row>
      <xdr:rowOff>136377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13295" y="14755906"/>
          <a:ext cx="3696000" cy="2772000"/>
        </a:xfrm>
        <a:prstGeom prst="rect">
          <a:avLst/>
        </a:prstGeom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</xdr:row>
      <xdr:rowOff>71718</xdr:rowOff>
    </xdr:from>
    <xdr:to>
      <xdr:col>3</xdr:col>
      <xdr:colOff>925906</xdr:colOff>
      <xdr:row>70</xdr:row>
      <xdr:rowOff>154307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022542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421341</xdr:colOff>
      <xdr:row>55</xdr:row>
      <xdr:rowOff>26894</xdr:rowOff>
    </xdr:from>
    <xdr:to>
      <xdr:col>9</xdr:col>
      <xdr:colOff>665930</xdr:colOff>
      <xdr:row>70</xdr:row>
      <xdr:rowOff>109483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365" y="9977718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53788</xdr:colOff>
      <xdr:row>79</xdr:row>
      <xdr:rowOff>116541</xdr:rowOff>
    </xdr:from>
    <xdr:to>
      <xdr:col>4</xdr:col>
      <xdr:colOff>38400</xdr:colOff>
      <xdr:row>95</xdr:row>
      <xdr:rowOff>19835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88" y="14504894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340659</xdr:colOff>
      <xdr:row>79</xdr:row>
      <xdr:rowOff>80682</xdr:rowOff>
    </xdr:from>
    <xdr:to>
      <xdr:col>9</xdr:col>
      <xdr:colOff>585248</xdr:colOff>
      <xdr:row>94</xdr:row>
      <xdr:rowOff>163270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14683" y="14469035"/>
          <a:ext cx="3696000" cy="2772000"/>
        </a:xfrm>
        <a:prstGeom prst="rect">
          <a:avLst/>
        </a:prstGeom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</xdr:colOff>
      <xdr:row>55</xdr:row>
      <xdr:rowOff>62753</xdr:rowOff>
    </xdr:from>
    <xdr:to>
      <xdr:col>4</xdr:col>
      <xdr:colOff>2541</xdr:colOff>
      <xdr:row>70</xdr:row>
      <xdr:rowOff>145341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29" y="9968753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457199</xdr:colOff>
      <xdr:row>55</xdr:row>
      <xdr:rowOff>134471</xdr:rowOff>
    </xdr:from>
    <xdr:to>
      <xdr:col>9</xdr:col>
      <xdr:colOff>701788</xdr:colOff>
      <xdr:row>71</xdr:row>
      <xdr:rowOff>37765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1223" y="10040471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80</xdr:row>
      <xdr:rowOff>179293</xdr:rowOff>
    </xdr:from>
    <xdr:to>
      <xdr:col>3</xdr:col>
      <xdr:colOff>925906</xdr:colOff>
      <xdr:row>96</xdr:row>
      <xdr:rowOff>82588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702117"/>
          <a:ext cx="3696000" cy="2772000"/>
        </a:xfrm>
        <a:prstGeom prst="rect">
          <a:avLst/>
        </a:prstGeom>
      </xdr:spPr>
    </xdr:pic>
    <xdr:clientData/>
  </xdr:twoCellAnchor>
  <xdr:twoCellAnchor editAs="oneCell">
    <xdr:from>
      <xdr:col>5</xdr:col>
      <xdr:colOff>466164</xdr:colOff>
      <xdr:row>81</xdr:row>
      <xdr:rowOff>62753</xdr:rowOff>
    </xdr:from>
    <xdr:to>
      <xdr:col>9</xdr:col>
      <xdr:colOff>710753</xdr:colOff>
      <xdr:row>96</xdr:row>
      <xdr:rowOff>145342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0188" y="14764871"/>
          <a:ext cx="3696000" cy="2772000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5</xdr:col>
      <xdr:colOff>510989</xdr:colOff>
      <xdr:row>55</xdr:row>
      <xdr:rowOff>62752</xdr:rowOff>
    </xdr:from>
    <xdr:to>
      <xdr:col>9</xdr:col>
      <xdr:colOff>707578</xdr:colOff>
      <xdr:row>70</xdr:row>
      <xdr:rowOff>109341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85013" y="10013576"/>
          <a:ext cx="3648000" cy="2736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</xdr:row>
      <xdr:rowOff>80683</xdr:rowOff>
    </xdr:from>
    <xdr:to>
      <xdr:col>3</xdr:col>
      <xdr:colOff>877906</xdr:colOff>
      <xdr:row>70</xdr:row>
      <xdr:rowOff>127272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031507"/>
          <a:ext cx="3648000" cy="2736000"/>
        </a:xfrm>
        <a:prstGeom prst="rect">
          <a:avLst/>
        </a:prstGeom>
      </xdr:spPr>
    </xdr:pic>
    <xdr:clientData/>
  </xdr:twoCellAnchor>
  <xdr:twoCellAnchor editAs="oneCell">
    <xdr:from>
      <xdr:col>0</xdr:col>
      <xdr:colOff>53788</xdr:colOff>
      <xdr:row>81</xdr:row>
      <xdr:rowOff>71718</xdr:rowOff>
    </xdr:from>
    <xdr:to>
      <xdr:col>3</xdr:col>
      <xdr:colOff>931694</xdr:colOff>
      <xdr:row>96</xdr:row>
      <xdr:rowOff>118306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88" y="14818659"/>
          <a:ext cx="3648000" cy="2736000"/>
        </a:xfrm>
        <a:prstGeom prst="rect">
          <a:avLst/>
        </a:prstGeom>
      </xdr:spPr>
    </xdr:pic>
    <xdr:clientData/>
  </xdr:twoCellAnchor>
  <xdr:twoCellAnchor editAs="oneCell">
    <xdr:from>
      <xdr:col>5</xdr:col>
      <xdr:colOff>107576</xdr:colOff>
      <xdr:row>81</xdr:row>
      <xdr:rowOff>80682</xdr:rowOff>
    </xdr:from>
    <xdr:to>
      <xdr:col>9</xdr:col>
      <xdr:colOff>304165</xdr:colOff>
      <xdr:row>96</xdr:row>
      <xdr:rowOff>127270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1600" y="14827623"/>
          <a:ext cx="3648000" cy="2736000"/>
        </a:xfrm>
        <a:prstGeom prst="rect">
          <a:avLst/>
        </a:prstGeom>
      </xdr:spPr>
    </xdr:pic>
    <xdr:clientData/>
  </xdr:twoCellAnchor>
  <xdr:twoCellAnchor editAs="oneCell">
    <xdr:from>
      <xdr:col>3</xdr:col>
      <xdr:colOff>80682</xdr:colOff>
      <xdr:row>105</xdr:row>
      <xdr:rowOff>17929</xdr:rowOff>
    </xdr:from>
    <xdr:to>
      <xdr:col>6</xdr:col>
      <xdr:colOff>635858</xdr:colOff>
      <xdr:row>120</xdr:row>
      <xdr:rowOff>64517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0776" y="19184470"/>
          <a:ext cx="3648000" cy="2736000"/>
        </a:xfrm>
        <a:prstGeom prst="rect">
          <a:avLst/>
        </a:prstGeom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5</xdr:col>
      <xdr:colOff>457199</xdr:colOff>
      <xdr:row>55</xdr:row>
      <xdr:rowOff>26895</xdr:rowOff>
    </xdr:from>
    <xdr:to>
      <xdr:col>9</xdr:col>
      <xdr:colOff>653788</xdr:colOff>
      <xdr:row>70</xdr:row>
      <xdr:rowOff>73483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1223" y="9932895"/>
          <a:ext cx="3648000" cy="2736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35862</xdr:colOff>
      <xdr:row>55</xdr:row>
      <xdr:rowOff>53788</xdr:rowOff>
    </xdr:from>
    <xdr:to>
      <xdr:col>3</xdr:col>
      <xdr:colOff>913769</xdr:colOff>
      <xdr:row>70</xdr:row>
      <xdr:rowOff>100376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62" y="9959788"/>
          <a:ext cx="3648001" cy="2736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</xdr:colOff>
      <xdr:row>81</xdr:row>
      <xdr:rowOff>89647</xdr:rowOff>
    </xdr:from>
    <xdr:to>
      <xdr:col>3</xdr:col>
      <xdr:colOff>895835</xdr:colOff>
      <xdr:row>96</xdr:row>
      <xdr:rowOff>136236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29" y="14791765"/>
          <a:ext cx="3648000" cy="273600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1219200</xdr:colOff>
      <xdr:row>81</xdr:row>
      <xdr:rowOff>17929</xdr:rowOff>
    </xdr:from>
    <xdr:to>
      <xdr:col>9</xdr:col>
      <xdr:colOff>53153</xdr:colOff>
      <xdr:row>96</xdr:row>
      <xdr:rowOff>64518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30588" y="14720047"/>
          <a:ext cx="3648000" cy="2736000"/>
        </a:xfrm>
        <a:prstGeom prst="rect">
          <a:avLst/>
        </a:prstGeom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225228" cy="46028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07262" y="112059"/>
          <a:ext cx="1961284" cy="3810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Y113"/>
  <sheetViews>
    <sheetView tabSelected="1" zoomScale="70" zoomScaleNormal="70" workbookViewId="0">
      <pane ySplit="10" topLeftCell="A11" activePane="bottomLeft" state="frozenSplit"/>
      <selection pane="bottomLeft" activeCell="G14" sqref="G14"/>
    </sheetView>
  </sheetViews>
  <sheetFormatPr baseColWidth="10" defaultColWidth="11.453125" defaultRowHeight="14.5" x14ac:dyDescent="0.35"/>
  <cols>
    <col min="1" max="1" width="23.453125" style="16" customWidth="1"/>
    <col min="2" max="2" width="14.90625" style="16" customWidth="1"/>
    <col min="3" max="3" width="13.54296875" style="16" customWidth="1"/>
    <col min="4" max="4" width="14.453125" style="16" customWidth="1"/>
    <col min="5" max="5" width="20.36328125" style="16" customWidth="1"/>
    <col min="6" max="6" width="25.36328125" style="16" customWidth="1"/>
    <col min="7" max="7" width="23.90625" style="16" customWidth="1"/>
    <col min="8" max="8" width="16.36328125" style="16" customWidth="1"/>
    <col min="9" max="9" width="17.36328125" style="16" customWidth="1"/>
    <col min="10" max="16384" width="11.453125" style="16"/>
  </cols>
  <sheetData>
    <row r="1" spans="1:25" x14ac:dyDescent="0.35">
      <c r="A1" s="93"/>
      <c r="B1" s="93"/>
      <c r="C1" s="93"/>
      <c r="D1" s="94" t="s">
        <v>27</v>
      </c>
      <c r="E1" s="94"/>
      <c r="F1" s="94"/>
      <c r="G1" s="94"/>
      <c r="H1" s="94"/>
      <c r="I1" s="94"/>
      <c r="J1" s="93"/>
      <c r="K1" s="93"/>
      <c r="L1" s="93"/>
    </row>
    <row r="2" spans="1:25" x14ac:dyDescent="0.35">
      <c r="A2" s="93"/>
      <c r="B2" s="93"/>
      <c r="C2" s="93"/>
      <c r="D2" s="94"/>
      <c r="E2" s="94"/>
      <c r="F2" s="94"/>
      <c r="G2" s="94"/>
      <c r="H2" s="94"/>
      <c r="I2" s="94"/>
      <c r="J2" s="93"/>
      <c r="K2" s="93"/>
      <c r="L2" s="93"/>
    </row>
    <row r="3" spans="1:25" ht="15" thickBot="1" x14ac:dyDescent="0.4">
      <c r="A3" s="93"/>
      <c r="B3" s="93"/>
      <c r="C3" s="93"/>
      <c r="D3" s="94"/>
      <c r="E3" s="94"/>
      <c r="F3" s="94"/>
      <c r="G3" s="94"/>
      <c r="H3" s="94"/>
      <c r="I3" s="94"/>
      <c r="J3" s="93"/>
      <c r="K3" s="93"/>
      <c r="L3" s="93"/>
    </row>
    <row r="4" spans="1:25" ht="15.5" thickTop="1" thickBot="1" x14ac:dyDescent="0.4">
      <c r="A4" s="79" t="s">
        <v>26</v>
      </c>
      <c r="B4" s="79"/>
      <c r="C4" s="79"/>
      <c r="D4" s="79"/>
      <c r="E4" s="79"/>
      <c r="F4" s="79"/>
      <c r="G4" s="79"/>
      <c r="H4" s="79"/>
      <c r="I4" s="79" t="s">
        <v>25</v>
      </c>
      <c r="J4" s="79"/>
      <c r="K4" s="92"/>
      <c r="L4" s="79"/>
    </row>
    <row r="5" spans="1:25" ht="15.5" thickTop="1" thickBot="1" x14ac:dyDescent="0.4">
      <c r="A5" s="79" t="s">
        <v>24</v>
      </c>
      <c r="B5" s="79"/>
      <c r="C5" s="79" t="s">
        <v>23</v>
      </c>
      <c r="D5" s="79"/>
      <c r="E5" s="79"/>
      <c r="F5" s="79"/>
      <c r="G5" s="79"/>
      <c r="H5" s="79"/>
      <c r="I5" s="79" t="s">
        <v>22</v>
      </c>
      <c r="J5" s="79"/>
      <c r="K5" s="92" t="s">
        <v>21</v>
      </c>
      <c r="L5" s="79"/>
    </row>
    <row r="6" spans="1:25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/>
      <c r="H6" s="79"/>
      <c r="I6" s="79" t="s">
        <v>18</v>
      </c>
      <c r="J6" s="79"/>
      <c r="K6" s="79"/>
      <c r="L6" s="79"/>
    </row>
    <row r="7" spans="1:25" ht="15.5" thickTop="1" thickBot="1" x14ac:dyDescent="0.4">
      <c r="A7" s="95" t="s">
        <v>17</v>
      </c>
      <c r="B7" s="95"/>
      <c r="C7" s="85" t="s">
        <v>353</v>
      </c>
      <c r="D7" s="86"/>
      <c r="E7" s="86"/>
      <c r="F7" s="86"/>
      <c r="G7" s="86"/>
      <c r="H7" s="86"/>
      <c r="I7" s="79" t="s">
        <v>16</v>
      </c>
      <c r="J7" s="79"/>
      <c r="K7" s="79">
        <f>COUNT(B11:B819)</f>
        <v>58</v>
      </c>
      <c r="L7" s="79"/>
    </row>
    <row r="8" spans="1:25" ht="15.5" thickTop="1" thickBot="1" x14ac:dyDescent="0.4">
      <c r="A8" s="85" t="s">
        <v>15</v>
      </c>
      <c r="B8" s="87"/>
      <c r="C8" s="11">
        <f>Y8</f>
        <v>0</v>
      </c>
      <c r="D8" s="85" t="s">
        <v>14</v>
      </c>
      <c r="E8" s="86"/>
      <c r="F8" s="86"/>
      <c r="G8" s="87"/>
      <c r="H8" s="12">
        <f>X8</f>
        <v>3</v>
      </c>
      <c r="I8" s="88" t="s">
        <v>13</v>
      </c>
      <c r="J8" s="90"/>
      <c r="K8" s="85">
        <f>W8</f>
        <v>11</v>
      </c>
      <c r="L8" s="87"/>
      <c r="U8" s="16">
        <f>SUM(U11:U1048576)</f>
        <v>36</v>
      </c>
      <c r="V8" s="16">
        <f>SUM(V11:V1048576)</f>
        <v>8</v>
      </c>
      <c r="W8" s="16">
        <f>SUM(W11:W1048576)</f>
        <v>11</v>
      </c>
      <c r="X8" s="16">
        <f>SUM(X11:X1048576)</f>
        <v>3</v>
      </c>
      <c r="Y8" s="16">
        <f>SUM(Y11:Y1048576)</f>
        <v>0</v>
      </c>
    </row>
    <row r="9" spans="1:25" ht="15.5" thickTop="1" thickBot="1" x14ac:dyDescent="0.4">
      <c r="A9" s="85" t="s">
        <v>12</v>
      </c>
      <c r="B9" s="87"/>
      <c r="C9" s="11">
        <f>V8</f>
        <v>8</v>
      </c>
      <c r="D9" s="85" t="s">
        <v>11</v>
      </c>
      <c r="E9" s="86"/>
      <c r="F9" s="86"/>
      <c r="G9" s="87"/>
      <c r="H9" s="12">
        <f>U8</f>
        <v>36</v>
      </c>
      <c r="I9" s="88"/>
      <c r="J9" s="89"/>
      <c r="K9" s="89"/>
      <c r="L9" s="90"/>
    </row>
    <row r="10" spans="1:25" ht="33.75" customHeight="1" thickTop="1" thickBot="1" x14ac:dyDescent="0.4">
      <c r="A10" s="15" t="s">
        <v>10</v>
      </c>
      <c r="B10" s="15" t="s">
        <v>9</v>
      </c>
      <c r="C10" s="15" t="s">
        <v>8</v>
      </c>
      <c r="D10" s="15" t="s">
        <v>7</v>
      </c>
      <c r="E10" s="17" t="s">
        <v>132</v>
      </c>
      <c r="F10" s="17" t="s">
        <v>133</v>
      </c>
      <c r="G10" s="17" t="s">
        <v>134</v>
      </c>
      <c r="H10" s="17" t="s">
        <v>135</v>
      </c>
      <c r="I10" s="17" t="s">
        <v>136</v>
      </c>
      <c r="J10" s="91" t="s">
        <v>137</v>
      </c>
      <c r="K10" s="91"/>
      <c r="L10" s="91"/>
      <c r="U10" s="16" t="s">
        <v>0</v>
      </c>
      <c r="V10" s="16" t="s">
        <v>2</v>
      </c>
      <c r="W10" s="16" t="s">
        <v>1</v>
      </c>
      <c r="X10" s="16" t="s">
        <v>5</v>
      </c>
      <c r="Y10" s="16" t="s">
        <v>3</v>
      </c>
    </row>
    <row r="11" spans="1:25" ht="15.5" thickTop="1" thickBot="1" x14ac:dyDescent="0.4">
      <c r="A11" s="8" t="s">
        <v>350</v>
      </c>
      <c r="B11" s="9">
        <v>480</v>
      </c>
      <c r="C11" s="9">
        <v>17.993194444444399</v>
      </c>
      <c r="D11" s="9">
        <v>-102.17463888888901</v>
      </c>
      <c r="E11" s="13">
        <v>1</v>
      </c>
      <c r="F11" s="13">
        <v>1</v>
      </c>
      <c r="G11" s="13">
        <v>0</v>
      </c>
      <c r="H11" s="13">
        <v>0</v>
      </c>
      <c r="I11" s="13">
        <v>0</v>
      </c>
      <c r="J11" s="85">
        <v>1</v>
      </c>
      <c r="K11" s="86"/>
      <c r="L11" s="87"/>
      <c r="U11" s="10">
        <f t="shared" ref="U11:U68" si="0">IF(J11=0,1,0)</f>
        <v>0</v>
      </c>
      <c r="V11" s="10">
        <f t="shared" ref="V11:V68" si="1">IF(J11=1,1,0)</f>
        <v>1</v>
      </c>
      <c r="W11" s="10">
        <f t="shared" ref="W11:W68" si="2">IF(J11=2,1,0)</f>
        <v>0</v>
      </c>
      <c r="X11" s="10">
        <f t="shared" ref="X11:X68" si="3">IF(J11=3,1,0)</f>
        <v>0</v>
      </c>
      <c r="Y11" s="10">
        <f t="shared" ref="Y11:Y68" si="4">IF(J11&gt;3,1,0)</f>
        <v>0</v>
      </c>
    </row>
    <row r="12" spans="1:25" ht="15.5" thickTop="1" thickBot="1" x14ac:dyDescent="0.4">
      <c r="A12" s="1" t="s">
        <v>351</v>
      </c>
      <c r="B12" s="13">
        <v>480</v>
      </c>
      <c r="C12" s="13">
        <v>17.993194444444399</v>
      </c>
      <c r="D12" s="13">
        <v>-102.17463888888901</v>
      </c>
      <c r="E12" s="13">
        <v>1</v>
      </c>
      <c r="F12" s="13">
        <v>1</v>
      </c>
      <c r="G12" s="13">
        <v>0</v>
      </c>
      <c r="H12" s="13">
        <v>0</v>
      </c>
      <c r="I12" s="13">
        <v>0</v>
      </c>
      <c r="J12" s="85">
        <v>1</v>
      </c>
      <c r="K12" s="86"/>
      <c r="L12" s="87"/>
      <c r="M12" s="76"/>
      <c r="U12" s="10">
        <f t="shared" si="0"/>
        <v>0</v>
      </c>
      <c r="V12" s="10">
        <f t="shared" si="1"/>
        <v>1</v>
      </c>
      <c r="W12" s="10">
        <f t="shared" si="2"/>
        <v>0</v>
      </c>
      <c r="X12" s="10">
        <f t="shared" si="3"/>
        <v>0</v>
      </c>
      <c r="Y12" s="10">
        <f t="shared" si="4"/>
        <v>0</v>
      </c>
    </row>
    <row r="13" spans="1:25" ht="15.5" thickTop="1" thickBot="1" x14ac:dyDescent="0.4">
      <c r="A13" s="1" t="s">
        <v>352</v>
      </c>
      <c r="B13" s="13">
        <v>180</v>
      </c>
      <c r="C13" s="13">
        <v>17.973199999999999</v>
      </c>
      <c r="D13" s="13" t="s">
        <v>123</v>
      </c>
      <c r="E13" s="13">
        <v>1</v>
      </c>
      <c r="F13" s="13">
        <v>0</v>
      </c>
      <c r="G13" s="13">
        <v>0</v>
      </c>
      <c r="H13" s="13">
        <v>0</v>
      </c>
      <c r="I13" s="13">
        <v>0</v>
      </c>
      <c r="J13" s="85">
        <v>1</v>
      </c>
      <c r="K13" s="86"/>
      <c r="L13" s="87"/>
      <c r="M13" s="76"/>
      <c r="U13" s="10">
        <f t="shared" si="0"/>
        <v>0</v>
      </c>
      <c r="V13" s="10">
        <f t="shared" si="1"/>
        <v>1</v>
      </c>
      <c r="W13" s="10">
        <f t="shared" si="2"/>
        <v>0</v>
      </c>
      <c r="X13" s="10">
        <f t="shared" si="3"/>
        <v>0</v>
      </c>
      <c r="Y13" s="10">
        <f t="shared" si="4"/>
        <v>0</v>
      </c>
    </row>
    <row r="14" spans="1:25" ht="15.5" thickTop="1" thickBot="1" x14ac:dyDescent="0.4">
      <c r="A14" s="1" t="s">
        <v>354</v>
      </c>
      <c r="B14" s="13">
        <v>200</v>
      </c>
      <c r="C14" s="13">
        <v>18.0238333333333</v>
      </c>
      <c r="D14" s="13">
        <v>-102.352583333333</v>
      </c>
      <c r="E14" s="13">
        <v>1</v>
      </c>
      <c r="F14" s="13">
        <v>0</v>
      </c>
      <c r="G14" s="13">
        <v>2</v>
      </c>
      <c r="H14" s="13">
        <v>0</v>
      </c>
      <c r="I14" s="13">
        <v>1</v>
      </c>
      <c r="J14" s="85">
        <v>2</v>
      </c>
      <c r="K14" s="86"/>
      <c r="L14" s="87"/>
      <c r="M14" s="76"/>
      <c r="U14" s="10">
        <f t="shared" si="0"/>
        <v>0</v>
      </c>
      <c r="V14" s="10">
        <f t="shared" si="1"/>
        <v>0</v>
      </c>
      <c r="W14" s="10">
        <f t="shared" si="2"/>
        <v>1</v>
      </c>
      <c r="X14" s="10">
        <f t="shared" si="3"/>
        <v>0</v>
      </c>
      <c r="Y14" s="10">
        <f t="shared" si="4"/>
        <v>0</v>
      </c>
    </row>
    <row r="15" spans="1:25" ht="15.5" thickTop="1" thickBot="1" x14ac:dyDescent="0.4">
      <c r="A15" s="1" t="s">
        <v>355</v>
      </c>
      <c r="B15" s="13">
        <v>75</v>
      </c>
      <c r="C15" s="13">
        <v>18.0245</v>
      </c>
      <c r="D15" s="13">
        <v>-102.4571</v>
      </c>
      <c r="E15" s="13">
        <v>1</v>
      </c>
      <c r="F15" s="13">
        <v>0</v>
      </c>
      <c r="G15" s="13">
        <v>1</v>
      </c>
      <c r="H15" s="13">
        <v>0</v>
      </c>
      <c r="I15" s="13">
        <v>1</v>
      </c>
      <c r="J15" s="85">
        <v>2</v>
      </c>
      <c r="K15" s="86"/>
      <c r="L15" s="87"/>
      <c r="M15" s="76"/>
      <c r="U15" s="10">
        <f t="shared" si="0"/>
        <v>0</v>
      </c>
      <c r="V15" s="10">
        <f t="shared" si="1"/>
        <v>0</v>
      </c>
      <c r="W15" s="10">
        <f t="shared" si="2"/>
        <v>1</v>
      </c>
      <c r="X15" s="10">
        <f t="shared" si="3"/>
        <v>0</v>
      </c>
      <c r="Y15" s="10">
        <f t="shared" si="4"/>
        <v>0</v>
      </c>
    </row>
    <row r="16" spans="1:25" ht="15.5" thickTop="1" thickBot="1" x14ac:dyDescent="0.4">
      <c r="A16" s="1" t="s">
        <v>356</v>
      </c>
      <c r="B16" s="13">
        <v>180</v>
      </c>
      <c r="C16" s="13">
        <v>18.022300000000001</v>
      </c>
      <c r="D16" s="13">
        <v>-102.4687</v>
      </c>
      <c r="E16" s="13">
        <v>1</v>
      </c>
      <c r="F16" s="13">
        <v>0</v>
      </c>
      <c r="G16" s="13">
        <v>0</v>
      </c>
      <c r="H16" s="13">
        <v>0</v>
      </c>
      <c r="I16" s="13">
        <v>0</v>
      </c>
      <c r="J16" s="85">
        <v>0</v>
      </c>
      <c r="K16" s="86"/>
      <c r="L16" s="87"/>
      <c r="M16" s="76"/>
      <c r="U16" s="10">
        <f t="shared" si="0"/>
        <v>1</v>
      </c>
      <c r="V16" s="10">
        <f t="shared" si="1"/>
        <v>0</v>
      </c>
      <c r="W16" s="10">
        <f t="shared" si="2"/>
        <v>0</v>
      </c>
      <c r="X16" s="10">
        <f t="shared" si="3"/>
        <v>0</v>
      </c>
      <c r="Y16" s="10">
        <f t="shared" si="4"/>
        <v>0</v>
      </c>
    </row>
    <row r="17" spans="1:25" ht="15.5" thickTop="1" thickBot="1" x14ac:dyDescent="0.4">
      <c r="A17" s="1" t="s">
        <v>357</v>
      </c>
      <c r="B17" s="13">
        <v>75</v>
      </c>
      <c r="C17" s="13">
        <v>18.033638888888898</v>
      </c>
      <c r="D17" s="13">
        <v>-102.508527777778</v>
      </c>
      <c r="E17" s="13">
        <v>1</v>
      </c>
      <c r="F17" s="13">
        <v>0</v>
      </c>
      <c r="G17" s="13">
        <v>0</v>
      </c>
      <c r="H17" s="13">
        <v>0</v>
      </c>
      <c r="I17" s="13">
        <v>0</v>
      </c>
      <c r="J17" s="85">
        <v>0</v>
      </c>
      <c r="K17" s="86"/>
      <c r="L17" s="87"/>
      <c r="M17" s="76"/>
      <c r="U17" s="10">
        <f t="shared" si="0"/>
        <v>1</v>
      </c>
      <c r="V17" s="10">
        <f t="shared" si="1"/>
        <v>0</v>
      </c>
      <c r="W17" s="10">
        <f t="shared" si="2"/>
        <v>0</v>
      </c>
      <c r="X17" s="10">
        <f t="shared" si="3"/>
        <v>0</v>
      </c>
      <c r="Y17" s="10">
        <f t="shared" si="4"/>
        <v>0</v>
      </c>
    </row>
    <row r="18" spans="1:25" ht="15.5" thickTop="1" thickBot="1" x14ac:dyDescent="0.4">
      <c r="A18" s="1" t="s">
        <v>358</v>
      </c>
      <c r="B18" s="13">
        <v>125</v>
      </c>
      <c r="C18" s="13">
        <v>18.032782999999998</v>
      </c>
      <c r="D18" s="13">
        <v>-102.513761</v>
      </c>
      <c r="E18" s="13">
        <v>1</v>
      </c>
      <c r="F18" s="13">
        <v>0</v>
      </c>
      <c r="G18" s="13">
        <v>0</v>
      </c>
      <c r="H18" s="13">
        <v>0</v>
      </c>
      <c r="I18" s="13">
        <v>0</v>
      </c>
      <c r="J18" s="85">
        <v>0</v>
      </c>
      <c r="K18" s="86"/>
      <c r="L18" s="87"/>
      <c r="M18" s="76"/>
      <c r="U18" s="10">
        <f t="shared" si="0"/>
        <v>1</v>
      </c>
      <c r="V18" s="10">
        <f t="shared" si="1"/>
        <v>0</v>
      </c>
      <c r="W18" s="10">
        <f t="shared" si="2"/>
        <v>0</v>
      </c>
      <c r="X18" s="10">
        <f t="shared" si="3"/>
        <v>0</v>
      </c>
      <c r="Y18" s="10">
        <f t="shared" si="4"/>
        <v>0</v>
      </c>
    </row>
    <row r="19" spans="1:25" ht="15.5" thickTop="1" thickBot="1" x14ac:dyDescent="0.4">
      <c r="A19" s="1" t="s">
        <v>359</v>
      </c>
      <c r="B19" s="13">
        <v>150</v>
      </c>
      <c r="C19" s="13">
        <v>18.031416</v>
      </c>
      <c r="D19" s="13">
        <v>-102.518782</v>
      </c>
      <c r="E19" s="13">
        <v>1</v>
      </c>
      <c r="F19" s="13">
        <v>0</v>
      </c>
      <c r="G19" s="13">
        <v>0</v>
      </c>
      <c r="H19" s="13">
        <v>0</v>
      </c>
      <c r="I19" s="13">
        <v>0</v>
      </c>
      <c r="J19" s="85">
        <v>0</v>
      </c>
      <c r="K19" s="86"/>
      <c r="L19" s="87"/>
      <c r="M19" s="76"/>
      <c r="U19" s="10">
        <f t="shared" si="0"/>
        <v>1</v>
      </c>
      <c r="V19" s="10">
        <f t="shared" si="1"/>
        <v>0</v>
      </c>
      <c r="W19" s="10">
        <f t="shared" si="2"/>
        <v>0</v>
      </c>
      <c r="X19" s="10">
        <f t="shared" si="3"/>
        <v>0</v>
      </c>
      <c r="Y19" s="10">
        <f t="shared" si="4"/>
        <v>0</v>
      </c>
    </row>
    <row r="20" spans="1:25" ht="15.5" thickTop="1" thickBot="1" x14ac:dyDescent="0.4">
      <c r="A20" s="1" t="s">
        <v>360</v>
      </c>
      <c r="B20" s="13">
        <v>320</v>
      </c>
      <c r="C20" s="13">
        <v>18.039210000000001</v>
      </c>
      <c r="D20" s="13">
        <v>-102.541162</v>
      </c>
      <c r="E20" s="13">
        <v>0</v>
      </c>
      <c r="F20" s="13">
        <v>0</v>
      </c>
      <c r="G20" s="13">
        <v>2</v>
      </c>
      <c r="H20" s="13">
        <v>0</v>
      </c>
      <c r="I20" s="13">
        <v>0</v>
      </c>
      <c r="J20" s="85">
        <v>1</v>
      </c>
      <c r="K20" s="86"/>
      <c r="L20" s="87"/>
      <c r="M20" s="76"/>
      <c r="U20" s="10">
        <f t="shared" si="0"/>
        <v>0</v>
      </c>
      <c r="V20" s="10">
        <f t="shared" si="1"/>
        <v>1</v>
      </c>
      <c r="W20" s="10">
        <f t="shared" si="2"/>
        <v>0</v>
      </c>
      <c r="X20" s="10">
        <f t="shared" si="3"/>
        <v>0</v>
      </c>
      <c r="Y20" s="10">
        <f t="shared" si="4"/>
        <v>0</v>
      </c>
    </row>
    <row r="21" spans="1:25" ht="15.5" thickTop="1" thickBot="1" x14ac:dyDescent="0.4">
      <c r="A21" s="1" t="s">
        <v>361</v>
      </c>
      <c r="B21" s="13">
        <v>280</v>
      </c>
      <c r="C21" s="13">
        <v>18.050888888888899</v>
      </c>
      <c r="D21" s="13">
        <v>-102.556527777778</v>
      </c>
      <c r="E21" s="13">
        <v>2</v>
      </c>
      <c r="F21" s="13">
        <v>0</v>
      </c>
      <c r="G21" s="13">
        <v>0</v>
      </c>
      <c r="H21" s="13">
        <v>0</v>
      </c>
      <c r="I21" s="13">
        <v>0</v>
      </c>
      <c r="J21" s="85">
        <v>2</v>
      </c>
      <c r="K21" s="86"/>
      <c r="L21" s="87"/>
      <c r="M21" s="76"/>
      <c r="U21" s="10">
        <f t="shared" si="0"/>
        <v>0</v>
      </c>
      <c r="V21" s="10">
        <f t="shared" si="1"/>
        <v>0</v>
      </c>
      <c r="W21" s="10">
        <f t="shared" si="2"/>
        <v>1</v>
      </c>
      <c r="X21" s="10">
        <f t="shared" si="3"/>
        <v>0</v>
      </c>
      <c r="Y21" s="10">
        <f t="shared" si="4"/>
        <v>0</v>
      </c>
    </row>
    <row r="22" spans="1:25" ht="15.5" thickTop="1" thickBot="1" x14ac:dyDescent="0.4">
      <c r="A22" s="1" t="s">
        <v>362</v>
      </c>
      <c r="B22" s="13">
        <v>60</v>
      </c>
      <c r="C22" s="13">
        <v>18.051221000000002</v>
      </c>
      <c r="D22" s="13">
        <v>-102.561392</v>
      </c>
      <c r="E22" s="13">
        <v>2</v>
      </c>
      <c r="F22" s="13">
        <v>0</v>
      </c>
      <c r="G22" s="13">
        <v>0</v>
      </c>
      <c r="H22" s="13">
        <v>0</v>
      </c>
      <c r="I22" s="13">
        <v>0</v>
      </c>
      <c r="J22" s="85">
        <v>2</v>
      </c>
      <c r="K22" s="86"/>
      <c r="L22" s="87"/>
      <c r="M22" s="76"/>
      <c r="U22" s="10">
        <f t="shared" si="0"/>
        <v>0</v>
      </c>
      <c r="V22" s="10">
        <f t="shared" si="1"/>
        <v>0</v>
      </c>
      <c r="W22" s="10">
        <f t="shared" si="2"/>
        <v>1</v>
      </c>
      <c r="X22" s="10">
        <f t="shared" si="3"/>
        <v>0</v>
      </c>
      <c r="Y22" s="10">
        <f t="shared" si="4"/>
        <v>0</v>
      </c>
    </row>
    <row r="23" spans="1:25" ht="15.5" thickTop="1" thickBot="1" x14ac:dyDescent="0.4">
      <c r="A23" s="1" t="s">
        <v>363</v>
      </c>
      <c r="B23" s="13">
        <v>20</v>
      </c>
      <c r="C23" s="13">
        <v>18.045427</v>
      </c>
      <c r="D23" s="13">
        <v>-102.572722</v>
      </c>
      <c r="E23" s="13">
        <v>2</v>
      </c>
      <c r="F23" s="13">
        <v>0</v>
      </c>
      <c r="G23" s="13">
        <v>0</v>
      </c>
      <c r="H23" s="13">
        <v>0</v>
      </c>
      <c r="I23" s="13">
        <v>0</v>
      </c>
      <c r="J23" s="85">
        <v>2</v>
      </c>
      <c r="K23" s="86"/>
      <c r="L23" s="87"/>
      <c r="M23" s="76"/>
      <c r="U23" s="10">
        <f t="shared" si="0"/>
        <v>0</v>
      </c>
      <c r="V23" s="10">
        <f t="shared" si="1"/>
        <v>0</v>
      </c>
      <c r="W23" s="10">
        <f t="shared" si="2"/>
        <v>1</v>
      </c>
      <c r="X23" s="10">
        <f t="shared" si="3"/>
        <v>0</v>
      </c>
      <c r="Y23" s="10">
        <f t="shared" si="4"/>
        <v>0</v>
      </c>
    </row>
    <row r="24" spans="1:25" ht="15.5" thickTop="1" thickBot="1" x14ac:dyDescent="0.4">
      <c r="A24" s="1" t="s">
        <v>364</v>
      </c>
      <c r="B24" s="13">
        <v>80</v>
      </c>
      <c r="C24" s="13">
        <v>18.048283000000001</v>
      </c>
      <c r="D24" s="13">
        <v>-102.579159</v>
      </c>
      <c r="E24" s="13">
        <v>1</v>
      </c>
      <c r="F24" s="13">
        <v>0</v>
      </c>
      <c r="G24" s="13">
        <v>0</v>
      </c>
      <c r="H24" s="13">
        <v>0</v>
      </c>
      <c r="I24" s="13">
        <v>0</v>
      </c>
      <c r="J24" s="85">
        <v>1</v>
      </c>
      <c r="K24" s="86"/>
      <c r="L24" s="87"/>
      <c r="M24" s="76"/>
      <c r="U24" s="10">
        <f t="shared" si="0"/>
        <v>0</v>
      </c>
      <c r="V24" s="10">
        <f t="shared" si="1"/>
        <v>1</v>
      </c>
      <c r="W24" s="10">
        <f t="shared" si="2"/>
        <v>0</v>
      </c>
      <c r="X24" s="10">
        <f t="shared" si="3"/>
        <v>0</v>
      </c>
      <c r="Y24" s="10">
        <f t="shared" si="4"/>
        <v>0</v>
      </c>
    </row>
    <row r="25" spans="1:25" ht="15.5" thickTop="1" thickBot="1" x14ac:dyDescent="0.4">
      <c r="A25" s="1" t="s">
        <v>365</v>
      </c>
      <c r="B25" s="13">
        <v>50</v>
      </c>
      <c r="C25" s="13">
        <v>18.053097999999999</v>
      </c>
      <c r="D25" s="13">
        <v>-102.60284799999999</v>
      </c>
      <c r="E25" s="13">
        <v>3</v>
      </c>
      <c r="F25" s="13">
        <v>2</v>
      </c>
      <c r="G25" s="13">
        <v>0</v>
      </c>
      <c r="H25" s="13">
        <v>0</v>
      </c>
      <c r="I25" s="13">
        <v>2</v>
      </c>
      <c r="J25" s="85">
        <v>3</v>
      </c>
      <c r="K25" s="86"/>
      <c r="L25" s="87"/>
      <c r="M25" s="76"/>
      <c r="U25" s="10">
        <f t="shared" si="0"/>
        <v>0</v>
      </c>
      <c r="V25" s="10">
        <f t="shared" si="1"/>
        <v>0</v>
      </c>
      <c r="W25" s="10">
        <f t="shared" si="2"/>
        <v>0</v>
      </c>
      <c r="X25" s="10">
        <f t="shared" si="3"/>
        <v>1</v>
      </c>
      <c r="Y25" s="10">
        <f t="shared" si="4"/>
        <v>0</v>
      </c>
    </row>
    <row r="26" spans="1:25" ht="15.5" thickTop="1" thickBot="1" x14ac:dyDescent="0.4">
      <c r="A26" s="1" t="s">
        <v>366</v>
      </c>
      <c r="B26" s="13">
        <v>40</v>
      </c>
      <c r="C26" s="13">
        <v>18.053301999999999</v>
      </c>
      <c r="D26" s="13">
        <v>-102.627653</v>
      </c>
      <c r="E26" s="13">
        <v>0</v>
      </c>
      <c r="F26" s="13">
        <v>0</v>
      </c>
      <c r="G26" s="13">
        <v>0</v>
      </c>
      <c r="H26" s="13">
        <v>0</v>
      </c>
      <c r="I26" s="13">
        <v>0</v>
      </c>
      <c r="J26" s="85">
        <v>0</v>
      </c>
      <c r="K26" s="86"/>
      <c r="L26" s="87"/>
      <c r="M26" s="76"/>
      <c r="U26" s="10">
        <f t="shared" si="0"/>
        <v>1</v>
      </c>
      <c r="V26" s="10">
        <f t="shared" si="1"/>
        <v>0</v>
      </c>
      <c r="W26" s="10">
        <f t="shared" si="2"/>
        <v>0</v>
      </c>
      <c r="X26" s="10">
        <f t="shared" si="3"/>
        <v>0</v>
      </c>
      <c r="Y26" s="10">
        <f t="shared" si="4"/>
        <v>0</v>
      </c>
    </row>
    <row r="27" spans="1:25" ht="15.5" thickTop="1" thickBot="1" x14ac:dyDescent="0.4">
      <c r="A27" s="1" t="s">
        <v>367</v>
      </c>
      <c r="B27" s="13">
        <f>6*40</f>
        <v>240</v>
      </c>
      <c r="C27" s="13">
        <v>18.057015</v>
      </c>
      <c r="D27" s="13">
        <v>-102.65756500000001</v>
      </c>
      <c r="E27" s="13">
        <v>0</v>
      </c>
      <c r="F27" s="13">
        <v>0</v>
      </c>
      <c r="G27" s="13">
        <v>0</v>
      </c>
      <c r="H27" s="13">
        <v>0</v>
      </c>
      <c r="I27" s="13">
        <v>0</v>
      </c>
      <c r="J27" s="85">
        <v>0</v>
      </c>
      <c r="K27" s="86"/>
      <c r="L27" s="87"/>
      <c r="M27" s="76"/>
      <c r="U27" s="10">
        <f t="shared" si="0"/>
        <v>1</v>
      </c>
      <c r="V27" s="10">
        <f t="shared" si="1"/>
        <v>0</v>
      </c>
      <c r="W27" s="10">
        <f t="shared" si="2"/>
        <v>0</v>
      </c>
      <c r="X27" s="10">
        <f t="shared" si="3"/>
        <v>0</v>
      </c>
      <c r="Y27" s="10">
        <f t="shared" si="4"/>
        <v>0</v>
      </c>
    </row>
    <row r="28" spans="1:25" ht="15.5" thickTop="1" thickBot="1" x14ac:dyDescent="0.4">
      <c r="A28" s="1" t="s">
        <v>172</v>
      </c>
      <c r="B28" s="13">
        <v>100</v>
      </c>
      <c r="C28" s="13">
        <v>18.057300000000001</v>
      </c>
      <c r="D28" s="13">
        <v>-102.663616</v>
      </c>
      <c r="E28" s="13">
        <v>0</v>
      </c>
      <c r="F28" s="13">
        <v>0</v>
      </c>
      <c r="G28" s="13">
        <v>0</v>
      </c>
      <c r="H28" s="13">
        <v>0</v>
      </c>
      <c r="I28" s="13">
        <v>0</v>
      </c>
      <c r="J28" s="85">
        <v>0</v>
      </c>
      <c r="K28" s="86"/>
      <c r="L28" s="87"/>
      <c r="M28" s="76"/>
      <c r="U28" s="10">
        <f t="shared" si="0"/>
        <v>1</v>
      </c>
      <c r="V28" s="10">
        <f t="shared" si="1"/>
        <v>0</v>
      </c>
      <c r="W28" s="10">
        <f t="shared" si="2"/>
        <v>0</v>
      </c>
      <c r="X28" s="10">
        <f t="shared" si="3"/>
        <v>0</v>
      </c>
      <c r="Y28" s="10">
        <f t="shared" si="4"/>
        <v>0</v>
      </c>
    </row>
    <row r="29" spans="1:25" ht="15.5" thickTop="1" thickBot="1" x14ac:dyDescent="0.4">
      <c r="A29" s="1" t="s">
        <v>368</v>
      </c>
      <c r="B29" s="13">
        <v>100</v>
      </c>
      <c r="C29" s="13">
        <v>18.061299000000002</v>
      </c>
      <c r="D29" s="13">
        <v>-102.689151</v>
      </c>
      <c r="E29" s="13">
        <v>0</v>
      </c>
      <c r="F29" s="13">
        <v>0</v>
      </c>
      <c r="G29" s="13">
        <v>0</v>
      </c>
      <c r="H29" s="13">
        <v>0</v>
      </c>
      <c r="I29" s="13">
        <v>0</v>
      </c>
      <c r="J29" s="85">
        <v>0</v>
      </c>
      <c r="K29" s="86"/>
      <c r="L29" s="87"/>
      <c r="M29" s="76"/>
      <c r="U29" s="10">
        <f t="shared" si="0"/>
        <v>1</v>
      </c>
      <c r="V29" s="10">
        <f t="shared" si="1"/>
        <v>0</v>
      </c>
      <c r="W29" s="10">
        <f t="shared" si="2"/>
        <v>0</v>
      </c>
      <c r="X29" s="10">
        <f t="shared" si="3"/>
        <v>0</v>
      </c>
      <c r="Y29" s="10">
        <f t="shared" si="4"/>
        <v>0</v>
      </c>
    </row>
    <row r="30" spans="1:25" ht="15.5" thickTop="1" thickBot="1" x14ac:dyDescent="0.4">
      <c r="A30" s="1" t="s">
        <v>178</v>
      </c>
      <c r="B30" s="13">
        <v>150</v>
      </c>
      <c r="C30" s="13">
        <v>18.073743</v>
      </c>
      <c r="D30" s="13">
        <v>-102.73026400000001</v>
      </c>
      <c r="E30" s="14">
        <v>0</v>
      </c>
      <c r="F30" s="13">
        <v>1</v>
      </c>
      <c r="G30" s="13">
        <v>0</v>
      </c>
      <c r="H30" s="13">
        <v>0</v>
      </c>
      <c r="I30" s="13">
        <v>0</v>
      </c>
      <c r="J30" s="85">
        <v>0</v>
      </c>
      <c r="K30" s="86"/>
      <c r="L30" s="87"/>
      <c r="M30" s="76"/>
      <c r="U30" s="10">
        <f t="shared" si="0"/>
        <v>1</v>
      </c>
      <c r="V30" s="10">
        <f t="shared" si="1"/>
        <v>0</v>
      </c>
      <c r="W30" s="10">
        <f t="shared" si="2"/>
        <v>0</v>
      </c>
      <c r="X30" s="10">
        <f t="shared" si="3"/>
        <v>0</v>
      </c>
      <c r="Y30" s="10">
        <f t="shared" si="4"/>
        <v>0</v>
      </c>
    </row>
    <row r="31" spans="1:25" ht="15.5" thickTop="1" thickBot="1" x14ac:dyDescent="0.4">
      <c r="A31" s="1" t="s">
        <v>181</v>
      </c>
      <c r="B31" s="13">
        <v>60</v>
      </c>
      <c r="C31" s="13">
        <v>18.080352000000001</v>
      </c>
      <c r="D31" s="13">
        <v>-102.75940300000001</v>
      </c>
      <c r="E31" s="13">
        <v>0</v>
      </c>
      <c r="F31" s="13">
        <v>0</v>
      </c>
      <c r="G31" s="13">
        <v>0</v>
      </c>
      <c r="H31" s="13">
        <v>0</v>
      </c>
      <c r="I31" s="13">
        <v>0</v>
      </c>
      <c r="J31" s="85">
        <v>0</v>
      </c>
      <c r="K31" s="86"/>
      <c r="L31" s="87"/>
      <c r="M31" s="76"/>
      <c r="U31" s="10">
        <f t="shared" si="0"/>
        <v>1</v>
      </c>
      <c r="V31" s="10">
        <f t="shared" si="1"/>
        <v>0</v>
      </c>
      <c r="W31" s="10">
        <f t="shared" si="2"/>
        <v>0</v>
      </c>
      <c r="X31" s="10">
        <f t="shared" si="3"/>
        <v>0</v>
      </c>
      <c r="Y31" s="10">
        <f t="shared" si="4"/>
        <v>0</v>
      </c>
    </row>
    <row r="32" spans="1:25" ht="15.5" thickTop="1" thickBot="1" x14ac:dyDescent="0.4">
      <c r="A32" s="1" t="s">
        <v>186</v>
      </c>
      <c r="B32" s="13">
        <v>240</v>
      </c>
      <c r="C32" s="13">
        <v>18.094722222222199</v>
      </c>
      <c r="D32" s="13">
        <v>-102.79025</v>
      </c>
      <c r="E32" s="13">
        <v>0</v>
      </c>
      <c r="F32" s="13">
        <v>0</v>
      </c>
      <c r="G32" s="13">
        <v>0</v>
      </c>
      <c r="H32" s="13">
        <v>0</v>
      </c>
      <c r="I32" s="13">
        <v>0</v>
      </c>
      <c r="J32" s="85">
        <v>0</v>
      </c>
      <c r="K32" s="86"/>
      <c r="L32" s="87"/>
      <c r="M32" s="76"/>
      <c r="U32" s="10">
        <f t="shared" si="0"/>
        <v>1</v>
      </c>
      <c r="V32" s="10">
        <f t="shared" si="1"/>
        <v>0</v>
      </c>
      <c r="W32" s="10">
        <f t="shared" si="2"/>
        <v>0</v>
      </c>
      <c r="X32" s="10">
        <f t="shared" si="3"/>
        <v>0</v>
      </c>
      <c r="Y32" s="10">
        <f t="shared" si="4"/>
        <v>0</v>
      </c>
    </row>
    <row r="33" spans="1:25" ht="15.5" thickTop="1" thickBot="1" x14ac:dyDescent="0.4">
      <c r="A33" s="1" t="s">
        <v>329</v>
      </c>
      <c r="B33" s="13">
        <v>40</v>
      </c>
      <c r="C33" s="13">
        <v>18.144556000000001</v>
      </c>
      <c r="D33" s="13">
        <v>-102.89718000000001</v>
      </c>
      <c r="E33" s="13">
        <v>0</v>
      </c>
      <c r="F33" s="13">
        <v>0</v>
      </c>
      <c r="G33" s="13">
        <v>0</v>
      </c>
      <c r="H33" s="13">
        <v>0</v>
      </c>
      <c r="I33" s="13">
        <v>0</v>
      </c>
      <c r="J33" s="85">
        <v>0</v>
      </c>
      <c r="K33" s="86"/>
      <c r="L33" s="87"/>
      <c r="M33" s="76"/>
      <c r="U33" s="10">
        <f t="shared" si="0"/>
        <v>1</v>
      </c>
      <c r="V33" s="10">
        <f t="shared" si="1"/>
        <v>0</v>
      </c>
      <c r="W33" s="10">
        <f t="shared" si="2"/>
        <v>0</v>
      </c>
      <c r="X33" s="10">
        <f t="shared" si="3"/>
        <v>0</v>
      </c>
      <c r="Y33" s="10">
        <f t="shared" si="4"/>
        <v>0</v>
      </c>
    </row>
    <row r="34" spans="1:25" ht="15.5" thickTop="1" thickBot="1" x14ac:dyDescent="0.4">
      <c r="A34" s="1" t="s">
        <v>237</v>
      </c>
      <c r="B34" s="13">
        <v>75</v>
      </c>
      <c r="C34" s="13">
        <v>18.1791388888889</v>
      </c>
      <c r="D34" s="13">
        <v>-102.932472222222</v>
      </c>
      <c r="E34" s="13">
        <v>0</v>
      </c>
      <c r="F34" s="13">
        <v>0</v>
      </c>
      <c r="G34" s="13">
        <v>0</v>
      </c>
      <c r="H34" s="13">
        <v>0</v>
      </c>
      <c r="I34" s="13">
        <v>0</v>
      </c>
      <c r="J34" s="85">
        <v>0</v>
      </c>
      <c r="K34" s="86"/>
      <c r="L34" s="87"/>
      <c r="M34" s="76"/>
      <c r="U34" s="10">
        <f t="shared" si="0"/>
        <v>1</v>
      </c>
      <c r="V34" s="10">
        <f t="shared" si="1"/>
        <v>0</v>
      </c>
      <c r="W34" s="10">
        <f t="shared" si="2"/>
        <v>0</v>
      </c>
      <c r="X34" s="10">
        <f t="shared" si="3"/>
        <v>0</v>
      </c>
      <c r="Y34" s="10">
        <f t="shared" si="4"/>
        <v>0</v>
      </c>
    </row>
    <row r="35" spans="1:25" ht="15.5" thickTop="1" thickBot="1" x14ac:dyDescent="0.4">
      <c r="A35" s="1" t="s">
        <v>369</v>
      </c>
      <c r="B35" s="13">
        <v>90</v>
      </c>
      <c r="C35" s="13">
        <v>18.177847</v>
      </c>
      <c r="D35" s="13">
        <v>-102.950945</v>
      </c>
      <c r="E35" s="13">
        <v>0</v>
      </c>
      <c r="F35" s="13">
        <v>0</v>
      </c>
      <c r="G35" s="13">
        <v>0</v>
      </c>
      <c r="H35" s="13">
        <v>0</v>
      </c>
      <c r="I35" s="13">
        <v>0</v>
      </c>
      <c r="J35" s="85">
        <v>0</v>
      </c>
      <c r="K35" s="86"/>
      <c r="L35" s="87"/>
      <c r="M35" s="76"/>
      <c r="U35" s="10">
        <f t="shared" si="0"/>
        <v>1</v>
      </c>
      <c r="V35" s="10">
        <f t="shared" si="1"/>
        <v>0</v>
      </c>
      <c r="W35" s="10">
        <f t="shared" si="2"/>
        <v>0</v>
      </c>
      <c r="X35" s="10">
        <f t="shared" si="3"/>
        <v>0</v>
      </c>
      <c r="Y35" s="10">
        <f t="shared" si="4"/>
        <v>0</v>
      </c>
    </row>
    <row r="36" spans="1:25" ht="15.5" thickTop="1" thickBot="1" x14ac:dyDescent="0.4">
      <c r="A36" s="1" t="s">
        <v>370</v>
      </c>
      <c r="B36" s="13">
        <v>60</v>
      </c>
      <c r="C36" s="13">
        <v>18.167062000000001</v>
      </c>
      <c r="D36" s="13">
        <v>-102.971845</v>
      </c>
      <c r="E36" s="13">
        <v>0</v>
      </c>
      <c r="F36" s="13">
        <v>0</v>
      </c>
      <c r="G36" s="13">
        <v>0</v>
      </c>
      <c r="H36" s="13">
        <v>0</v>
      </c>
      <c r="I36" s="13">
        <v>0</v>
      </c>
      <c r="J36" s="85">
        <v>0</v>
      </c>
      <c r="K36" s="86"/>
      <c r="L36" s="87"/>
      <c r="M36" s="76"/>
      <c r="U36" s="10">
        <f t="shared" si="0"/>
        <v>1</v>
      </c>
      <c r="V36" s="10">
        <f t="shared" si="1"/>
        <v>0</v>
      </c>
      <c r="W36" s="10">
        <f t="shared" si="2"/>
        <v>0</v>
      </c>
      <c r="X36" s="10">
        <f t="shared" si="3"/>
        <v>0</v>
      </c>
      <c r="Y36" s="10">
        <f t="shared" si="4"/>
        <v>0</v>
      </c>
    </row>
    <row r="37" spans="1:25" ht="15.5" thickTop="1" thickBot="1" x14ac:dyDescent="0.4">
      <c r="A37" s="1" t="s">
        <v>238</v>
      </c>
      <c r="B37" s="13">
        <v>340</v>
      </c>
      <c r="C37" s="13">
        <v>18.189722222222201</v>
      </c>
      <c r="D37" s="13">
        <v>-103.00975</v>
      </c>
      <c r="E37" s="13">
        <v>0</v>
      </c>
      <c r="F37" s="13">
        <v>0</v>
      </c>
      <c r="G37" s="13">
        <v>0</v>
      </c>
      <c r="H37" s="13">
        <v>0</v>
      </c>
      <c r="I37" s="13">
        <v>0</v>
      </c>
      <c r="J37" s="85">
        <v>0</v>
      </c>
      <c r="K37" s="86"/>
      <c r="L37" s="87"/>
      <c r="M37" s="76"/>
      <c r="U37" s="10">
        <f t="shared" si="0"/>
        <v>1</v>
      </c>
      <c r="V37" s="10">
        <f t="shared" si="1"/>
        <v>0</v>
      </c>
      <c r="W37" s="10">
        <f t="shared" si="2"/>
        <v>0</v>
      </c>
      <c r="X37" s="10">
        <f t="shared" si="3"/>
        <v>0</v>
      </c>
      <c r="Y37" s="10">
        <f t="shared" si="4"/>
        <v>0</v>
      </c>
    </row>
    <row r="38" spans="1:25" ht="15.5" thickTop="1" thickBot="1" x14ac:dyDescent="0.4">
      <c r="A38" s="1" t="s">
        <v>241</v>
      </c>
      <c r="B38" s="13">
        <v>160</v>
      </c>
      <c r="C38" s="13">
        <v>18.204923999999998</v>
      </c>
      <c r="D38" s="13">
        <v>-103.083468</v>
      </c>
      <c r="E38" s="13">
        <v>0</v>
      </c>
      <c r="F38" s="13">
        <v>0</v>
      </c>
      <c r="G38" s="13">
        <v>0</v>
      </c>
      <c r="H38" s="13">
        <v>0</v>
      </c>
      <c r="I38" s="13">
        <v>0</v>
      </c>
      <c r="J38" s="85">
        <v>0</v>
      </c>
      <c r="K38" s="86"/>
      <c r="L38" s="87"/>
      <c r="M38" s="76"/>
      <c r="U38" s="10">
        <f t="shared" si="0"/>
        <v>1</v>
      </c>
      <c r="V38" s="10">
        <f t="shared" si="1"/>
        <v>0</v>
      </c>
      <c r="W38" s="10">
        <f t="shared" si="2"/>
        <v>0</v>
      </c>
      <c r="X38" s="10">
        <f t="shared" si="3"/>
        <v>0</v>
      </c>
      <c r="Y38" s="10">
        <f t="shared" si="4"/>
        <v>0</v>
      </c>
    </row>
    <row r="39" spans="1:25" ht="15.5" thickTop="1" thickBot="1" x14ac:dyDescent="0.4">
      <c r="A39" s="30" t="s">
        <v>341</v>
      </c>
      <c r="B39" s="13">
        <v>80</v>
      </c>
      <c r="C39" s="13">
        <v>18.223727</v>
      </c>
      <c r="D39" s="13">
        <v>-103.12560000000001</v>
      </c>
      <c r="E39" s="13">
        <v>1</v>
      </c>
      <c r="F39" s="13">
        <v>1</v>
      </c>
      <c r="G39" s="13">
        <v>0</v>
      </c>
      <c r="H39" s="13">
        <v>0</v>
      </c>
      <c r="I39" s="13">
        <v>0</v>
      </c>
      <c r="J39" s="85">
        <v>1</v>
      </c>
      <c r="K39" s="86"/>
      <c r="L39" s="87"/>
      <c r="M39" s="76"/>
      <c r="U39" s="10">
        <f t="shared" si="0"/>
        <v>0</v>
      </c>
      <c r="V39" s="10">
        <f t="shared" si="1"/>
        <v>1</v>
      </c>
      <c r="W39" s="10">
        <f t="shared" si="2"/>
        <v>0</v>
      </c>
      <c r="X39" s="10">
        <f t="shared" si="3"/>
        <v>0</v>
      </c>
      <c r="Y39" s="10">
        <f t="shared" si="4"/>
        <v>0</v>
      </c>
    </row>
    <row r="40" spans="1:25" ht="15.5" thickTop="1" thickBot="1" x14ac:dyDescent="0.4">
      <c r="A40" s="1" t="s">
        <v>292</v>
      </c>
      <c r="B40" s="13">
        <v>60</v>
      </c>
      <c r="C40" s="13">
        <v>18.236281000000002</v>
      </c>
      <c r="D40" s="13">
        <v>-103.178128</v>
      </c>
      <c r="E40" s="13">
        <v>0</v>
      </c>
      <c r="F40" s="13">
        <v>0</v>
      </c>
      <c r="G40" s="13">
        <v>0</v>
      </c>
      <c r="H40" s="13">
        <v>0</v>
      </c>
      <c r="I40" s="13">
        <v>0</v>
      </c>
      <c r="J40" s="85">
        <v>0</v>
      </c>
      <c r="K40" s="86"/>
      <c r="L40" s="87"/>
      <c r="M40" s="76"/>
      <c r="U40" s="10">
        <f t="shared" si="0"/>
        <v>1</v>
      </c>
      <c r="V40" s="10">
        <f t="shared" si="1"/>
        <v>0</v>
      </c>
      <c r="W40" s="10">
        <f t="shared" si="2"/>
        <v>0</v>
      </c>
      <c r="X40" s="10">
        <f t="shared" si="3"/>
        <v>0</v>
      </c>
      <c r="Y40" s="10">
        <f t="shared" si="4"/>
        <v>0</v>
      </c>
    </row>
    <row r="41" spans="1:25" s="74" customFormat="1" ht="15.5" thickTop="1" thickBot="1" x14ac:dyDescent="0.4">
      <c r="A41" s="1" t="s">
        <v>371</v>
      </c>
      <c r="B41" s="73">
        <v>120</v>
      </c>
      <c r="C41" s="73">
        <v>18.278680000000001</v>
      </c>
      <c r="D41" s="73">
        <v>-103.353163</v>
      </c>
      <c r="E41" s="73">
        <v>0</v>
      </c>
      <c r="F41" s="73">
        <v>0</v>
      </c>
      <c r="G41" s="73">
        <v>0</v>
      </c>
      <c r="H41" s="73">
        <v>0</v>
      </c>
      <c r="I41" s="73">
        <v>0</v>
      </c>
      <c r="J41" s="85">
        <v>0</v>
      </c>
      <c r="K41" s="86"/>
      <c r="L41" s="87"/>
      <c r="M41" s="76"/>
      <c r="U41" s="10">
        <f t="shared" ref="U41:U51" si="5">IF(J41=0,1,0)</f>
        <v>1</v>
      </c>
      <c r="V41" s="10">
        <f t="shared" ref="V41:V51" si="6">IF(J41=1,1,0)</f>
        <v>0</v>
      </c>
      <c r="W41" s="10">
        <f t="shared" ref="W41:W51" si="7">IF(J41=2,1,0)</f>
        <v>0</v>
      </c>
      <c r="X41" s="10">
        <f t="shared" si="3"/>
        <v>0</v>
      </c>
      <c r="Y41" s="10">
        <f t="shared" ref="Y41:Y51" si="8">IF(J41&gt;3,1,0)</f>
        <v>0</v>
      </c>
    </row>
    <row r="42" spans="1:25" s="74" customFormat="1" ht="15.5" thickTop="1" thickBot="1" x14ac:dyDescent="0.4">
      <c r="A42" s="1" t="s">
        <v>372</v>
      </c>
      <c r="B42" s="73">
        <v>90</v>
      </c>
      <c r="C42" s="73">
        <v>18.296405</v>
      </c>
      <c r="D42" s="73">
        <v>-103.405992</v>
      </c>
      <c r="E42" s="73">
        <v>0</v>
      </c>
      <c r="F42" s="73">
        <v>0</v>
      </c>
      <c r="G42" s="73">
        <v>0</v>
      </c>
      <c r="H42" s="73">
        <v>0</v>
      </c>
      <c r="I42" s="73">
        <v>0</v>
      </c>
      <c r="J42" s="85">
        <v>0</v>
      </c>
      <c r="K42" s="86"/>
      <c r="L42" s="87"/>
      <c r="M42" s="76"/>
      <c r="U42" s="10">
        <f t="shared" si="5"/>
        <v>1</v>
      </c>
      <c r="V42" s="10">
        <f t="shared" si="6"/>
        <v>0</v>
      </c>
      <c r="W42" s="10">
        <f t="shared" si="7"/>
        <v>0</v>
      </c>
      <c r="X42" s="10">
        <f t="shared" si="3"/>
        <v>0</v>
      </c>
      <c r="Y42" s="10">
        <f t="shared" si="8"/>
        <v>0</v>
      </c>
    </row>
    <row r="43" spans="1:25" s="74" customFormat="1" ht="15.5" thickTop="1" thickBot="1" x14ac:dyDescent="0.4">
      <c r="A43" s="23" t="s">
        <v>231</v>
      </c>
      <c r="B43" s="75">
        <v>75</v>
      </c>
      <c r="C43" s="75">
        <v>18.330638888888899</v>
      </c>
      <c r="D43" s="75">
        <v>-103.463305555556</v>
      </c>
      <c r="E43" s="75">
        <v>1</v>
      </c>
      <c r="F43" s="75">
        <v>0</v>
      </c>
      <c r="G43" s="75">
        <v>0</v>
      </c>
      <c r="H43" s="75">
        <v>0</v>
      </c>
      <c r="I43" s="75">
        <v>0</v>
      </c>
      <c r="J43" s="82">
        <v>0</v>
      </c>
      <c r="K43" s="83"/>
      <c r="L43" s="84"/>
      <c r="M43" s="76"/>
      <c r="U43" s="10">
        <f t="shared" si="5"/>
        <v>1</v>
      </c>
      <c r="V43" s="10">
        <f t="shared" si="6"/>
        <v>0</v>
      </c>
      <c r="W43" s="10">
        <f t="shared" si="7"/>
        <v>0</v>
      </c>
      <c r="X43" s="10">
        <f t="shared" si="3"/>
        <v>0</v>
      </c>
      <c r="Y43" s="10">
        <f t="shared" si="8"/>
        <v>0</v>
      </c>
    </row>
    <row r="44" spans="1:25" s="74" customFormat="1" ht="15.5" thickTop="1" thickBot="1" x14ac:dyDescent="0.4">
      <c r="A44" s="1" t="s">
        <v>373</v>
      </c>
      <c r="B44" s="73">
        <v>160</v>
      </c>
      <c r="C44" s="73">
        <v>18.204923999999998</v>
      </c>
      <c r="D44" s="73">
        <v>-103.083468</v>
      </c>
      <c r="E44" s="73">
        <v>1</v>
      </c>
      <c r="F44" s="73">
        <v>2</v>
      </c>
      <c r="G44" s="73">
        <v>0</v>
      </c>
      <c r="H44" s="73">
        <v>0</v>
      </c>
      <c r="I44" s="73">
        <v>3</v>
      </c>
      <c r="J44" s="85">
        <v>3</v>
      </c>
      <c r="K44" s="86"/>
      <c r="L44" s="87"/>
      <c r="M44" s="76"/>
      <c r="U44" s="10">
        <f t="shared" si="5"/>
        <v>0</v>
      </c>
      <c r="V44" s="10">
        <f t="shared" si="6"/>
        <v>0</v>
      </c>
      <c r="W44" s="10">
        <f t="shared" si="7"/>
        <v>0</v>
      </c>
      <c r="X44" s="10">
        <f t="shared" si="3"/>
        <v>1</v>
      </c>
      <c r="Y44" s="10">
        <f t="shared" si="8"/>
        <v>0</v>
      </c>
    </row>
    <row r="45" spans="1:25" s="74" customFormat="1" ht="15.5" thickTop="1" thickBot="1" x14ac:dyDescent="0.4">
      <c r="A45" s="30" t="s">
        <v>374</v>
      </c>
      <c r="B45" s="73">
        <v>80</v>
      </c>
      <c r="C45" s="73">
        <v>18.223727</v>
      </c>
      <c r="D45" s="73">
        <v>-103.12560000000001</v>
      </c>
      <c r="E45" s="73">
        <v>1</v>
      </c>
      <c r="F45" s="73">
        <v>1</v>
      </c>
      <c r="G45" s="73">
        <v>0</v>
      </c>
      <c r="H45" s="73">
        <v>0</v>
      </c>
      <c r="I45" s="73">
        <v>0</v>
      </c>
      <c r="J45" s="85">
        <v>1</v>
      </c>
      <c r="K45" s="86"/>
      <c r="L45" s="87"/>
      <c r="M45" s="76"/>
      <c r="U45" s="10">
        <f t="shared" si="5"/>
        <v>0</v>
      </c>
      <c r="V45" s="10">
        <f t="shared" si="6"/>
        <v>1</v>
      </c>
      <c r="W45" s="10">
        <f t="shared" si="7"/>
        <v>0</v>
      </c>
      <c r="X45" s="10">
        <f t="shared" si="3"/>
        <v>0</v>
      </c>
      <c r="Y45" s="10">
        <f t="shared" si="8"/>
        <v>0</v>
      </c>
    </row>
    <row r="46" spans="1:25" s="74" customFormat="1" ht="15.5" thickTop="1" thickBot="1" x14ac:dyDescent="0.4">
      <c r="A46" s="1" t="s">
        <v>501</v>
      </c>
      <c r="B46" s="73">
        <v>60</v>
      </c>
      <c r="C46" s="73">
        <v>18.236281000000002</v>
      </c>
      <c r="D46" s="73">
        <v>-103.178128</v>
      </c>
      <c r="E46" s="73">
        <v>0</v>
      </c>
      <c r="F46" s="73">
        <v>0</v>
      </c>
      <c r="G46" s="73">
        <v>0</v>
      </c>
      <c r="H46" s="73">
        <v>0</v>
      </c>
      <c r="I46" s="73">
        <v>1</v>
      </c>
      <c r="J46" s="85">
        <v>0</v>
      </c>
      <c r="K46" s="86"/>
      <c r="L46" s="87"/>
      <c r="M46" s="76"/>
      <c r="U46" s="10">
        <f t="shared" si="5"/>
        <v>1</v>
      </c>
      <c r="V46" s="10">
        <f t="shared" si="6"/>
        <v>0</v>
      </c>
      <c r="W46" s="10">
        <f t="shared" si="7"/>
        <v>0</v>
      </c>
      <c r="X46" s="10">
        <f t="shared" si="3"/>
        <v>0</v>
      </c>
      <c r="Y46" s="10">
        <f t="shared" si="8"/>
        <v>0</v>
      </c>
    </row>
    <row r="47" spans="1:25" s="74" customFormat="1" ht="15.5" thickTop="1" thickBot="1" x14ac:dyDescent="0.4">
      <c r="A47" s="1" t="s">
        <v>224</v>
      </c>
      <c r="B47" s="73">
        <v>120</v>
      </c>
      <c r="C47" s="73">
        <v>18.278680000000001</v>
      </c>
      <c r="D47" s="73">
        <v>-103.353163</v>
      </c>
      <c r="E47" s="73">
        <v>0</v>
      </c>
      <c r="F47" s="73">
        <v>0</v>
      </c>
      <c r="G47" s="73">
        <v>0</v>
      </c>
      <c r="H47" s="73">
        <v>0</v>
      </c>
      <c r="I47" s="73">
        <v>0</v>
      </c>
      <c r="J47" s="85">
        <v>0</v>
      </c>
      <c r="K47" s="86"/>
      <c r="L47" s="87"/>
      <c r="M47" s="76"/>
      <c r="U47" s="10">
        <f>IF(J47=0,1,0)</f>
        <v>1</v>
      </c>
      <c r="V47" s="10">
        <f>IF(J47=1,1,0)</f>
        <v>0</v>
      </c>
      <c r="W47" s="10">
        <f>IF(J47=2,1,0)</f>
        <v>0</v>
      </c>
      <c r="X47" s="10">
        <f t="shared" si="3"/>
        <v>0</v>
      </c>
      <c r="Y47" s="10">
        <f>IF(J47&gt;3,1,0)</f>
        <v>0</v>
      </c>
    </row>
    <row r="48" spans="1:25" s="74" customFormat="1" ht="15.5" thickTop="1" thickBot="1" x14ac:dyDescent="0.4">
      <c r="A48" s="1" t="s">
        <v>375</v>
      </c>
      <c r="B48" s="73">
        <v>90</v>
      </c>
      <c r="C48" s="73">
        <v>18.296405</v>
      </c>
      <c r="D48" s="73">
        <v>-103.405992</v>
      </c>
      <c r="E48" s="73">
        <v>0</v>
      </c>
      <c r="F48" s="73">
        <v>0</v>
      </c>
      <c r="G48" s="73">
        <v>0</v>
      </c>
      <c r="H48" s="73">
        <v>0</v>
      </c>
      <c r="I48" s="73">
        <v>0</v>
      </c>
      <c r="J48" s="85">
        <v>0</v>
      </c>
      <c r="K48" s="86"/>
      <c r="L48" s="87"/>
      <c r="M48" s="76"/>
      <c r="U48" s="10">
        <f>IF(J48=0,1,0)</f>
        <v>1</v>
      </c>
      <c r="V48" s="10">
        <f>IF(J48=1,1,0)</f>
        <v>0</v>
      </c>
      <c r="W48" s="10">
        <f>IF(J48=2,1,0)</f>
        <v>0</v>
      </c>
      <c r="X48" s="10">
        <f t="shared" si="3"/>
        <v>0</v>
      </c>
      <c r="Y48" s="10">
        <f>IF(J48&gt;3,1,0)</f>
        <v>0</v>
      </c>
    </row>
    <row r="49" spans="1:25" s="74" customFormat="1" ht="15.5" thickTop="1" thickBot="1" x14ac:dyDescent="0.4">
      <c r="A49" s="23" t="s">
        <v>376</v>
      </c>
      <c r="B49" s="75">
        <v>75</v>
      </c>
      <c r="C49" s="75">
        <v>18.330638888888899</v>
      </c>
      <c r="D49" s="75">
        <v>-103.463305555556</v>
      </c>
      <c r="E49" s="75">
        <v>2</v>
      </c>
      <c r="F49" s="75">
        <v>2</v>
      </c>
      <c r="G49" s="75">
        <v>0</v>
      </c>
      <c r="H49" s="75">
        <v>0</v>
      </c>
      <c r="I49" s="75">
        <v>0</v>
      </c>
      <c r="J49" s="82">
        <v>2</v>
      </c>
      <c r="K49" s="83"/>
      <c r="L49" s="84"/>
      <c r="M49" s="76"/>
      <c r="U49" s="10">
        <f>IF(J49=0,1,0)</f>
        <v>0</v>
      </c>
      <c r="V49" s="10">
        <f>IF(J49=1,1,0)</f>
        <v>0</v>
      </c>
      <c r="W49" s="10">
        <f>IF(J49=2,1,0)</f>
        <v>1</v>
      </c>
      <c r="X49" s="10">
        <f t="shared" si="3"/>
        <v>0</v>
      </c>
      <c r="Y49" s="10">
        <f>IF(J49&gt;3,1,0)</f>
        <v>0</v>
      </c>
    </row>
    <row r="50" spans="1:25" s="74" customFormat="1" ht="15.5" thickTop="1" thickBot="1" x14ac:dyDescent="0.4">
      <c r="A50" s="1" t="s">
        <v>216</v>
      </c>
      <c r="B50" s="73">
        <v>150</v>
      </c>
      <c r="C50" s="73">
        <v>18.330638888888899</v>
      </c>
      <c r="D50" s="73">
        <v>-103.463305555556</v>
      </c>
      <c r="E50" s="73">
        <v>1</v>
      </c>
      <c r="F50" s="73">
        <v>0</v>
      </c>
      <c r="G50" s="73">
        <v>0</v>
      </c>
      <c r="H50" s="73">
        <v>0</v>
      </c>
      <c r="I50" s="73">
        <v>0</v>
      </c>
      <c r="J50" s="79">
        <v>0</v>
      </c>
      <c r="K50" s="79"/>
      <c r="L50" s="79"/>
      <c r="M50" s="76"/>
      <c r="U50" s="10">
        <f t="shared" si="5"/>
        <v>1</v>
      </c>
      <c r="V50" s="10">
        <f t="shared" si="6"/>
        <v>0</v>
      </c>
      <c r="W50" s="10">
        <f t="shared" si="7"/>
        <v>0</v>
      </c>
      <c r="X50" s="10">
        <f t="shared" si="3"/>
        <v>0</v>
      </c>
      <c r="Y50" s="10">
        <f t="shared" si="8"/>
        <v>0</v>
      </c>
    </row>
    <row r="51" spans="1:25" s="74" customFormat="1" ht="15.5" thickTop="1" thickBot="1" x14ac:dyDescent="0.4">
      <c r="A51" s="1" t="s">
        <v>377</v>
      </c>
      <c r="B51" s="73">
        <v>40</v>
      </c>
      <c r="C51" s="24">
        <v>18.416416000000002</v>
      </c>
      <c r="D51" s="73">
        <v>-103.53226100000001</v>
      </c>
      <c r="E51" s="73">
        <v>2</v>
      </c>
      <c r="F51" s="73">
        <v>2</v>
      </c>
      <c r="G51" s="73">
        <v>0</v>
      </c>
      <c r="H51" s="73">
        <v>0</v>
      </c>
      <c r="I51" s="73">
        <v>1</v>
      </c>
      <c r="J51" s="79">
        <v>2</v>
      </c>
      <c r="K51" s="79"/>
      <c r="L51" s="79"/>
      <c r="M51" s="76"/>
      <c r="U51" s="10">
        <f t="shared" si="5"/>
        <v>0</v>
      </c>
      <c r="V51" s="10">
        <f t="shared" si="6"/>
        <v>0</v>
      </c>
      <c r="W51" s="10">
        <f t="shared" si="7"/>
        <v>1</v>
      </c>
      <c r="X51" s="10">
        <f t="shared" si="3"/>
        <v>0</v>
      </c>
      <c r="Y51" s="10">
        <f t="shared" si="8"/>
        <v>0</v>
      </c>
    </row>
    <row r="52" spans="1:25" s="74" customFormat="1" ht="15.5" thickTop="1" thickBot="1" x14ac:dyDescent="0.4">
      <c r="A52" s="1" t="s">
        <v>378</v>
      </c>
      <c r="B52" s="73">
        <v>120</v>
      </c>
      <c r="C52" s="73">
        <v>18.278680000000001</v>
      </c>
      <c r="D52" s="73">
        <v>-103.353163</v>
      </c>
      <c r="E52" s="73">
        <v>0</v>
      </c>
      <c r="F52" s="73">
        <v>0</v>
      </c>
      <c r="G52" s="73">
        <v>0</v>
      </c>
      <c r="H52" s="73">
        <v>0</v>
      </c>
      <c r="I52" s="73">
        <v>0</v>
      </c>
      <c r="J52" s="85">
        <v>0</v>
      </c>
      <c r="K52" s="86"/>
      <c r="L52" s="87"/>
      <c r="M52" s="76"/>
      <c r="U52" s="10">
        <f>IF(J52=0,1,0)</f>
        <v>1</v>
      </c>
      <c r="V52" s="10">
        <f>IF(J52=1,1,0)</f>
        <v>0</v>
      </c>
      <c r="W52" s="10">
        <f>IF(J52=2,1,0)</f>
        <v>0</v>
      </c>
      <c r="X52" s="10">
        <f t="shared" si="3"/>
        <v>0</v>
      </c>
      <c r="Y52" s="10">
        <f>IF(J52&gt;3,1,0)</f>
        <v>0</v>
      </c>
    </row>
    <row r="53" spans="1:25" s="74" customFormat="1" ht="15.5" thickTop="1" thickBot="1" x14ac:dyDescent="0.4">
      <c r="A53" s="1" t="s">
        <v>379</v>
      </c>
      <c r="B53" s="73">
        <v>90</v>
      </c>
      <c r="C53" s="73">
        <v>18.296405</v>
      </c>
      <c r="D53" s="73">
        <v>-103.405992</v>
      </c>
      <c r="E53" s="73">
        <v>0</v>
      </c>
      <c r="F53" s="73">
        <v>0</v>
      </c>
      <c r="G53" s="73">
        <v>0</v>
      </c>
      <c r="H53" s="73">
        <v>0</v>
      </c>
      <c r="I53" s="73">
        <v>0</v>
      </c>
      <c r="J53" s="85">
        <v>0</v>
      </c>
      <c r="K53" s="86"/>
      <c r="L53" s="87"/>
      <c r="M53" s="76"/>
      <c r="U53" s="10">
        <f>IF(J53=0,1,0)</f>
        <v>1</v>
      </c>
      <c r="V53" s="10">
        <f>IF(J53=1,1,0)</f>
        <v>0</v>
      </c>
      <c r="W53" s="10">
        <f>IF(J53=2,1,0)</f>
        <v>0</v>
      </c>
      <c r="X53" s="10">
        <f t="shared" si="3"/>
        <v>0</v>
      </c>
      <c r="Y53" s="10">
        <f>IF(J53&gt;3,1,0)</f>
        <v>0</v>
      </c>
    </row>
    <row r="54" spans="1:25" s="74" customFormat="1" ht="15.5" thickTop="1" thickBot="1" x14ac:dyDescent="0.4">
      <c r="A54" s="23" t="s">
        <v>380</v>
      </c>
      <c r="B54" s="75">
        <v>75</v>
      </c>
      <c r="C54" s="75">
        <v>18.330638888888899</v>
      </c>
      <c r="D54" s="75">
        <v>-103.463305555556</v>
      </c>
      <c r="E54" s="75">
        <v>0</v>
      </c>
      <c r="F54" s="75">
        <v>0</v>
      </c>
      <c r="G54" s="75">
        <v>0</v>
      </c>
      <c r="H54" s="75">
        <v>0</v>
      </c>
      <c r="I54" s="75">
        <v>0</v>
      </c>
      <c r="J54" s="82">
        <v>0</v>
      </c>
      <c r="K54" s="83"/>
      <c r="L54" s="84"/>
      <c r="M54" s="76"/>
      <c r="U54" s="10">
        <f>IF(J54=0,1,0)</f>
        <v>1</v>
      </c>
      <c r="V54" s="10">
        <f>IF(J54=1,1,0)</f>
        <v>0</v>
      </c>
      <c r="W54" s="10">
        <f>IF(J54=2,1,0)</f>
        <v>0</v>
      </c>
      <c r="X54" s="10">
        <f t="shared" si="3"/>
        <v>0</v>
      </c>
      <c r="Y54" s="10">
        <f>IF(J54&gt;3,1,0)</f>
        <v>0</v>
      </c>
    </row>
    <row r="55" spans="1:25" s="74" customFormat="1" ht="15.5" thickTop="1" thickBot="1" x14ac:dyDescent="0.4">
      <c r="A55" s="1" t="s">
        <v>210</v>
      </c>
      <c r="B55" s="73">
        <v>150</v>
      </c>
      <c r="C55" s="73">
        <v>18.330638888888899</v>
      </c>
      <c r="D55" s="73">
        <v>-103.463305555556</v>
      </c>
      <c r="E55" s="73">
        <v>0</v>
      </c>
      <c r="F55" s="73">
        <v>0</v>
      </c>
      <c r="G55" s="73">
        <v>0</v>
      </c>
      <c r="H55" s="73">
        <v>0</v>
      </c>
      <c r="I55" s="73">
        <v>0</v>
      </c>
      <c r="J55" s="79">
        <v>0</v>
      </c>
      <c r="K55" s="79"/>
      <c r="L55" s="79"/>
      <c r="M55" s="76"/>
      <c r="U55" s="10">
        <f>IF(J55=0,1,0)</f>
        <v>1</v>
      </c>
      <c r="V55" s="10">
        <f>IF(J55=1,1,0)</f>
        <v>0</v>
      </c>
      <c r="W55" s="10">
        <f>IF(J55=2,1,0)</f>
        <v>0</v>
      </c>
      <c r="X55" s="10">
        <f t="shared" si="3"/>
        <v>0</v>
      </c>
      <c r="Y55" s="10">
        <f>IF(J55&gt;3,1,0)</f>
        <v>0</v>
      </c>
    </row>
    <row r="56" spans="1:25" s="74" customFormat="1" ht="15.5" thickTop="1" thickBot="1" x14ac:dyDescent="0.4">
      <c r="A56" s="1" t="s">
        <v>381</v>
      </c>
      <c r="B56" s="73">
        <v>40</v>
      </c>
      <c r="C56" s="24">
        <v>18.416416000000002</v>
      </c>
      <c r="D56" s="73">
        <v>-103.53226100000001</v>
      </c>
      <c r="E56" s="73">
        <v>1</v>
      </c>
      <c r="F56" s="73">
        <v>2</v>
      </c>
      <c r="G56" s="73">
        <v>0</v>
      </c>
      <c r="H56" s="73">
        <v>0</v>
      </c>
      <c r="I56" s="73">
        <v>0</v>
      </c>
      <c r="J56" s="79">
        <v>2</v>
      </c>
      <c r="K56" s="79"/>
      <c r="L56" s="79"/>
      <c r="M56" s="76"/>
      <c r="U56" s="10">
        <f>IF(J56=0,1,0)</f>
        <v>0</v>
      </c>
      <c r="V56" s="10">
        <f>IF(J56=1,1,0)</f>
        <v>0</v>
      </c>
      <c r="W56" s="10">
        <f>IF(J56=2,1,0)</f>
        <v>1</v>
      </c>
      <c r="X56" s="10">
        <f t="shared" si="3"/>
        <v>0</v>
      </c>
      <c r="Y56" s="10">
        <f>IF(J56&gt;3,1,0)</f>
        <v>0</v>
      </c>
    </row>
    <row r="57" spans="1:25" ht="15.5" thickTop="1" thickBot="1" x14ac:dyDescent="0.4">
      <c r="A57" s="1" t="s">
        <v>382</v>
      </c>
      <c r="B57" s="13">
        <v>360</v>
      </c>
      <c r="C57" s="13">
        <v>18.252333333333301</v>
      </c>
      <c r="D57" s="13">
        <v>-103.243083333333</v>
      </c>
      <c r="E57" s="13">
        <v>0</v>
      </c>
      <c r="F57" s="13">
        <v>3</v>
      </c>
      <c r="G57" s="13">
        <v>0</v>
      </c>
      <c r="H57" s="13">
        <v>0</v>
      </c>
      <c r="I57" s="13">
        <v>0</v>
      </c>
      <c r="J57" s="85">
        <v>3</v>
      </c>
      <c r="K57" s="86"/>
      <c r="L57" s="87"/>
      <c r="M57" s="76"/>
      <c r="U57" s="10">
        <f t="shared" si="0"/>
        <v>0</v>
      </c>
      <c r="V57" s="10">
        <f t="shared" si="1"/>
        <v>0</v>
      </c>
      <c r="W57" s="10">
        <f t="shared" si="2"/>
        <v>0</v>
      </c>
      <c r="X57" s="10">
        <f t="shared" si="3"/>
        <v>1</v>
      </c>
      <c r="Y57" s="10">
        <f t="shared" si="4"/>
        <v>0</v>
      </c>
    </row>
    <row r="58" spans="1:25" ht="15.5" thickTop="1" thickBot="1" x14ac:dyDescent="0.4">
      <c r="A58" s="1" t="s">
        <v>383</v>
      </c>
      <c r="B58" s="13">
        <v>120</v>
      </c>
      <c r="C58" s="13">
        <v>18.278680000000001</v>
      </c>
      <c r="D58" s="13">
        <v>-103.353163</v>
      </c>
      <c r="E58" s="13">
        <v>1</v>
      </c>
      <c r="F58" s="13">
        <v>2</v>
      </c>
      <c r="G58" s="13">
        <v>0</v>
      </c>
      <c r="H58" s="13">
        <v>0</v>
      </c>
      <c r="I58" s="13">
        <v>0</v>
      </c>
      <c r="J58" s="85">
        <v>2</v>
      </c>
      <c r="K58" s="86"/>
      <c r="L58" s="87"/>
      <c r="M58" s="76"/>
      <c r="U58" s="10">
        <f t="shared" si="0"/>
        <v>0</v>
      </c>
      <c r="V58" s="10">
        <f t="shared" si="1"/>
        <v>0</v>
      </c>
      <c r="W58" s="10">
        <f t="shared" si="2"/>
        <v>1</v>
      </c>
      <c r="X58" s="10">
        <f t="shared" si="3"/>
        <v>0</v>
      </c>
      <c r="Y58" s="10">
        <f t="shared" si="4"/>
        <v>0</v>
      </c>
    </row>
    <row r="59" spans="1:25" ht="15.5" thickTop="1" thickBot="1" x14ac:dyDescent="0.4">
      <c r="A59" s="1" t="s">
        <v>384</v>
      </c>
      <c r="B59" s="13">
        <v>90</v>
      </c>
      <c r="C59" s="13">
        <v>18.296405</v>
      </c>
      <c r="D59" s="13">
        <v>-103.405992</v>
      </c>
      <c r="E59" s="13">
        <v>0</v>
      </c>
      <c r="F59" s="13">
        <v>0</v>
      </c>
      <c r="G59" s="13">
        <v>0</v>
      </c>
      <c r="H59" s="13">
        <v>0</v>
      </c>
      <c r="I59" s="13">
        <v>0</v>
      </c>
      <c r="J59" s="85">
        <v>0</v>
      </c>
      <c r="K59" s="86"/>
      <c r="L59" s="87"/>
      <c r="M59" s="76"/>
      <c r="U59" s="10">
        <f t="shared" si="0"/>
        <v>1</v>
      </c>
      <c r="V59" s="10">
        <f t="shared" si="1"/>
        <v>0</v>
      </c>
      <c r="W59" s="10">
        <f t="shared" si="2"/>
        <v>0</v>
      </c>
      <c r="X59" s="10">
        <f t="shared" si="3"/>
        <v>0</v>
      </c>
      <c r="Y59" s="10">
        <f t="shared" si="4"/>
        <v>0</v>
      </c>
    </row>
    <row r="60" spans="1:25" ht="15.5" thickTop="1" thickBot="1" x14ac:dyDescent="0.4">
      <c r="A60" s="23" t="s">
        <v>385</v>
      </c>
      <c r="B60" s="14">
        <v>75</v>
      </c>
      <c r="C60" s="14">
        <v>18.330638888888899</v>
      </c>
      <c r="D60" s="14">
        <v>-103.463305555556</v>
      </c>
      <c r="E60" s="14">
        <v>0</v>
      </c>
      <c r="F60" s="14">
        <v>1</v>
      </c>
      <c r="G60" s="14">
        <v>0</v>
      </c>
      <c r="H60" s="14">
        <v>0</v>
      </c>
      <c r="I60" s="14">
        <v>0</v>
      </c>
      <c r="J60" s="82">
        <v>0</v>
      </c>
      <c r="K60" s="83"/>
      <c r="L60" s="84"/>
      <c r="M60" s="76"/>
      <c r="U60" s="10">
        <f t="shared" si="0"/>
        <v>1</v>
      </c>
      <c r="V60" s="10">
        <f t="shared" si="1"/>
        <v>0</v>
      </c>
      <c r="W60" s="10">
        <f t="shared" si="2"/>
        <v>0</v>
      </c>
      <c r="X60" s="10">
        <f t="shared" si="3"/>
        <v>0</v>
      </c>
      <c r="Y60" s="10">
        <f t="shared" si="4"/>
        <v>0</v>
      </c>
    </row>
    <row r="61" spans="1:25" ht="15.5" thickTop="1" thickBot="1" x14ac:dyDescent="0.4">
      <c r="A61" s="1" t="s">
        <v>197</v>
      </c>
      <c r="B61" s="13">
        <v>150</v>
      </c>
      <c r="C61" s="13">
        <v>18.330638888888899</v>
      </c>
      <c r="D61" s="13">
        <v>-103.463305555556</v>
      </c>
      <c r="E61" s="13">
        <v>0</v>
      </c>
      <c r="F61" s="13">
        <v>1</v>
      </c>
      <c r="G61" s="13">
        <v>0</v>
      </c>
      <c r="H61" s="13">
        <v>0</v>
      </c>
      <c r="I61" s="13">
        <v>0</v>
      </c>
      <c r="J61" s="79">
        <v>0</v>
      </c>
      <c r="K61" s="79"/>
      <c r="L61" s="79"/>
      <c r="M61" s="76"/>
      <c r="U61" s="10">
        <f t="shared" si="0"/>
        <v>1</v>
      </c>
      <c r="V61" s="10">
        <f t="shared" si="1"/>
        <v>0</v>
      </c>
      <c r="W61" s="10">
        <f t="shared" si="2"/>
        <v>0</v>
      </c>
      <c r="X61" s="10">
        <f t="shared" si="3"/>
        <v>0</v>
      </c>
      <c r="Y61" s="10">
        <f t="shared" si="4"/>
        <v>0</v>
      </c>
    </row>
    <row r="62" spans="1:25" ht="15.5" thickTop="1" thickBot="1" x14ac:dyDescent="0.4">
      <c r="A62" s="1" t="s">
        <v>386</v>
      </c>
      <c r="B62" s="13">
        <v>40</v>
      </c>
      <c r="C62" s="24">
        <v>18.416416000000002</v>
      </c>
      <c r="D62" s="13">
        <v>-103.53226100000001</v>
      </c>
      <c r="E62" s="13">
        <v>2</v>
      </c>
      <c r="F62" s="13">
        <v>0</v>
      </c>
      <c r="G62" s="13">
        <v>0</v>
      </c>
      <c r="H62" s="13">
        <v>0</v>
      </c>
      <c r="I62" s="13">
        <v>1</v>
      </c>
      <c r="J62" s="79">
        <v>2</v>
      </c>
      <c r="K62" s="79"/>
      <c r="L62" s="79"/>
      <c r="M62" s="76"/>
      <c r="U62" s="10">
        <f t="shared" si="0"/>
        <v>0</v>
      </c>
      <c r="V62" s="10">
        <f t="shared" si="1"/>
        <v>0</v>
      </c>
      <c r="W62" s="10">
        <f t="shared" si="2"/>
        <v>1</v>
      </c>
      <c r="X62" s="10">
        <f t="shared" si="3"/>
        <v>0</v>
      </c>
      <c r="Y62" s="10">
        <f t="shared" si="4"/>
        <v>0</v>
      </c>
    </row>
    <row r="63" spans="1:25" ht="15.5" thickTop="1" thickBot="1" x14ac:dyDescent="0.4">
      <c r="A63" s="1" t="s">
        <v>189</v>
      </c>
      <c r="B63" s="13">
        <v>75</v>
      </c>
      <c r="C63" s="24">
        <v>18.464944444444445</v>
      </c>
      <c r="D63" s="24">
        <v>-103.54130555555555</v>
      </c>
      <c r="E63" s="13">
        <v>0</v>
      </c>
      <c r="F63" s="13">
        <v>2</v>
      </c>
      <c r="G63" s="13">
        <v>0</v>
      </c>
      <c r="H63" s="13">
        <v>0</v>
      </c>
      <c r="I63" s="13">
        <v>0</v>
      </c>
      <c r="J63" s="79">
        <v>1</v>
      </c>
      <c r="K63" s="79"/>
      <c r="L63" s="79"/>
      <c r="M63" s="76"/>
      <c r="U63" s="10">
        <f t="shared" si="0"/>
        <v>0</v>
      </c>
      <c r="V63" s="10">
        <f t="shared" si="1"/>
        <v>1</v>
      </c>
      <c r="W63" s="10">
        <f t="shared" si="2"/>
        <v>0</v>
      </c>
      <c r="X63" s="10">
        <f t="shared" si="3"/>
        <v>0</v>
      </c>
      <c r="Y63" s="10">
        <f t="shared" si="4"/>
        <v>0</v>
      </c>
    </row>
    <row r="64" spans="1:25" ht="15.5" thickTop="1" thickBot="1" x14ac:dyDescent="0.4">
      <c r="A64" s="1" t="s">
        <v>168</v>
      </c>
      <c r="B64" s="13">
        <v>80</v>
      </c>
      <c r="C64" s="24">
        <v>18.533222222222221</v>
      </c>
      <c r="D64" s="24">
        <v>-103.59127777777778</v>
      </c>
      <c r="E64" s="13">
        <v>0</v>
      </c>
      <c r="F64" s="13">
        <v>0</v>
      </c>
      <c r="G64" s="13">
        <v>0</v>
      </c>
      <c r="H64" s="13">
        <v>0</v>
      </c>
      <c r="I64" s="13">
        <v>0</v>
      </c>
      <c r="J64" s="79">
        <v>0</v>
      </c>
      <c r="K64" s="79"/>
      <c r="L64" s="79"/>
      <c r="M64" s="76"/>
      <c r="U64" s="10">
        <f t="shared" si="0"/>
        <v>1</v>
      </c>
      <c r="V64" s="10">
        <f t="shared" si="1"/>
        <v>0</v>
      </c>
      <c r="W64" s="10">
        <f t="shared" si="2"/>
        <v>0</v>
      </c>
      <c r="X64" s="10">
        <f t="shared" si="3"/>
        <v>0</v>
      </c>
      <c r="Y64" s="10">
        <f t="shared" si="4"/>
        <v>0</v>
      </c>
    </row>
    <row r="65" spans="1:25" s="74" customFormat="1" ht="15.5" thickTop="1" thickBot="1" x14ac:dyDescent="0.4">
      <c r="A65" s="1" t="s">
        <v>164</v>
      </c>
      <c r="B65" s="73">
        <v>90</v>
      </c>
      <c r="C65" s="24">
        <v>18.717251000000001</v>
      </c>
      <c r="D65" s="24">
        <v>-103.716219</v>
      </c>
      <c r="E65" s="73">
        <v>0</v>
      </c>
      <c r="F65" s="73">
        <v>0</v>
      </c>
      <c r="G65" s="73">
        <v>0</v>
      </c>
      <c r="H65" s="73">
        <v>0</v>
      </c>
      <c r="I65" s="73">
        <v>0</v>
      </c>
      <c r="J65" s="79">
        <v>0</v>
      </c>
      <c r="K65" s="79"/>
      <c r="L65" s="79"/>
      <c r="M65" s="76"/>
      <c r="U65" s="10">
        <f>IF(J65=0,1,0)</f>
        <v>1</v>
      </c>
      <c r="V65" s="10">
        <f>IF(J65=1,1,0)</f>
        <v>0</v>
      </c>
      <c r="W65" s="10">
        <f>IF(J65=2,1,0)</f>
        <v>0</v>
      </c>
      <c r="X65" s="10">
        <f t="shared" si="3"/>
        <v>0</v>
      </c>
      <c r="Y65" s="10">
        <f>IF(J65&gt;3,1,0)</f>
        <v>0</v>
      </c>
    </row>
    <row r="66" spans="1:25" s="74" customFormat="1" ht="15.5" thickTop="1" thickBot="1" x14ac:dyDescent="0.4">
      <c r="A66" s="20" t="s">
        <v>165</v>
      </c>
      <c r="B66" s="21">
        <v>260</v>
      </c>
      <c r="C66" s="25">
        <v>18.717499999999998</v>
      </c>
      <c r="D66" s="25">
        <v>-103.71638888888889</v>
      </c>
      <c r="E66" s="73">
        <v>0</v>
      </c>
      <c r="F66" s="73">
        <v>0</v>
      </c>
      <c r="G66" s="73">
        <v>0</v>
      </c>
      <c r="H66" s="73">
        <v>0</v>
      </c>
      <c r="I66" s="73">
        <v>0</v>
      </c>
      <c r="J66" s="79">
        <v>0</v>
      </c>
      <c r="K66" s="79"/>
      <c r="L66" s="79"/>
      <c r="M66" s="76"/>
      <c r="U66" s="10">
        <f>IF(J66=0,1,0)</f>
        <v>1</v>
      </c>
      <c r="V66" s="10">
        <f>IF(J66=1,1,0)</f>
        <v>0</v>
      </c>
      <c r="W66" s="10">
        <f>IF(J66=2,1,0)</f>
        <v>0</v>
      </c>
      <c r="X66" s="10">
        <f t="shared" si="3"/>
        <v>0</v>
      </c>
      <c r="Y66" s="10">
        <f>IF(J66&gt;3,1,0)</f>
        <v>0</v>
      </c>
    </row>
    <row r="67" spans="1:25" s="74" customFormat="1" ht="15.5" thickTop="1" thickBot="1" x14ac:dyDescent="0.4">
      <c r="A67" s="1" t="s">
        <v>387</v>
      </c>
      <c r="B67" s="73">
        <v>90</v>
      </c>
      <c r="C67" s="24">
        <v>18.717251000000001</v>
      </c>
      <c r="D67" s="24">
        <v>-103.716219</v>
      </c>
      <c r="E67" s="73">
        <v>2</v>
      </c>
      <c r="F67" s="73">
        <v>1</v>
      </c>
      <c r="G67" s="73">
        <v>0</v>
      </c>
      <c r="H67" s="73">
        <v>0</v>
      </c>
      <c r="I67" s="73">
        <v>0</v>
      </c>
      <c r="J67" s="79">
        <v>2</v>
      </c>
      <c r="K67" s="79"/>
      <c r="L67" s="79"/>
      <c r="M67" s="76"/>
      <c r="U67" s="10">
        <f>IF(J67=0,1,0)</f>
        <v>0</v>
      </c>
      <c r="V67" s="10">
        <f>IF(J67=1,1,0)</f>
        <v>0</v>
      </c>
      <c r="W67" s="10">
        <f>IF(J67=2,1,0)</f>
        <v>1</v>
      </c>
      <c r="X67" s="10">
        <f t="shared" si="3"/>
        <v>0</v>
      </c>
      <c r="Y67" s="10">
        <f>IF(J67&gt;3,1,0)</f>
        <v>0</v>
      </c>
    </row>
    <row r="68" spans="1:25" ht="15.5" thickTop="1" thickBot="1" x14ac:dyDescent="0.4">
      <c r="A68" s="1" t="s">
        <v>443</v>
      </c>
      <c r="B68" s="13">
        <v>90</v>
      </c>
      <c r="C68" s="24">
        <v>18.717251000000001</v>
      </c>
      <c r="D68" s="24">
        <v>-103.716219</v>
      </c>
      <c r="E68" s="13">
        <v>0</v>
      </c>
      <c r="F68" s="13">
        <v>0</v>
      </c>
      <c r="G68" s="13">
        <v>0</v>
      </c>
      <c r="H68" s="13">
        <v>0</v>
      </c>
      <c r="I68" s="13">
        <v>0</v>
      </c>
      <c r="J68" s="79">
        <v>0</v>
      </c>
      <c r="K68" s="79"/>
      <c r="L68" s="79"/>
      <c r="M68" s="76"/>
      <c r="U68" s="10">
        <f t="shared" si="0"/>
        <v>1</v>
      </c>
      <c r="V68" s="10">
        <f t="shared" si="1"/>
        <v>0</v>
      </c>
      <c r="W68" s="10">
        <f t="shared" si="2"/>
        <v>0</v>
      </c>
      <c r="X68" s="10">
        <f t="shared" si="3"/>
        <v>0</v>
      </c>
      <c r="Y68" s="10">
        <f t="shared" si="4"/>
        <v>0</v>
      </c>
    </row>
    <row r="69" spans="1:25" ht="15" thickTop="1" x14ac:dyDescent="0.35">
      <c r="A69" s="22"/>
      <c r="B69" s="19"/>
      <c r="C69" s="19"/>
      <c r="D69" s="19"/>
      <c r="E69" s="19"/>
      <c r="F69" s="19"/>
      <c r="G69" s="19"/>
      <c r="H69" s="19"/>
      <c r="I69" s="19"/>
      <c r="J69" s="80"/>
      <c r="K69" s="80"/>
      <c r="L69" s="80"/>
      <c r="U69" s="10"/>
      <c r="V69" s="10"/>
      <c r="W69" s="10"/>
      <c r="X69" s="10"/>
      <c r="Y69" s="10"/>
    </row>
    <row r="70" spans="1:25" x14ac:dyDescent="0.35">
      <c r="A70" s="22"/>
      <c r="B70" s="19"/>
      <c r="C70" s="19"/>
      <c r="D70" s="19"/>
      <c r="E70" s="19"/>
      <c r="F70" s="19"/>
      <c r="G70" s="19"/>
      <c r="H70" s="19"/>
      <c r="I70" s="19"/>
      <c r="J70" s="80"/>
      <c r="K70" s="80"/>
      <c r="L70" s="80"/>
      <c r="U70" s="10"/>
      <c r="V70" s="10"/>
      <c r="W70" s="10"/>
      <c r="X70" s="10"/>
      <c r="Y70" s="10"/>
    </row>
    <row r="71" spans="1:25" x14ac:dyDescent="0.35">
      <c r="A71" s="22"/>
      <c r="B71" s="19"/>
      <c r="C71" s="19"/>
      <c r="D71" s="19"/>
      <c r="E71" s="19"/>
      <c r="F71" s="19"/>
      <c r="G71" s="19"/>
      <c r="H71" s="19"/>
      <c r="I71" s="19"/>
      <c r="J71" s="80"/>
      <c r="K71" s="80"/>
      <c r="L71" s="80"/>
      <c r="U71" s="10"/>
      <c r="V71" s="10"/>
      <c r="W71" s="10"/>
      <c r="X71" s="10"/>
      <c r="Y71" s="10"/>
    </row>
    <row r="72" spans="1:25" x14ac:dyDescent="0.35">
      <c r="A72" s="22"/>
      <c r="B72" s="19"/>
      <c r="C72" s="19"/>
      <c r="D72" s="19"/>
      <c r="E72" s="19"/>
      <c r="F72" s="19"/>
      <c r="G72" s="19"/>
      <c r="H72" s="19"/>
      <c r="I72" s="19"/>
      <c r="J72" s="80"/>
      <c r="K72" s="80"/>
      <c r="L72" s="80"/>
      <c r="U72" s="10"/>
      <c r="V72" s="10"/>
      <c r="W72" s="10"/>
      <c r="X72" s="10"/>
      <c r="Y72" s="10"/>
    </row>
    <row r="73" spans="1:25" x14ac:dyDescent="0.35">
      <c r="A73" s="22"/>
      <c r="B73" s="19"/>
      <c r="C73" s="19"/>
      <c r="D73" s="19"/>
      <c r="E73" s="19"/>
      <c r="F73" s="19"/>
      <c r="G73" s="19"/>
      <c r="H73" s="19"/>
      <c r="I73" s="19"/>
      <c r="J73" s="80"/>
      <c r="K73" s="80"/>
      <c r="L73" s="80"/>
      <c r="M73" s="26"/>
      <c r="U73" s="10"/>
      <c r="V73" s="10"/>
      <c r="W73" s="10"/>
      <c r="X73" s="10"/>
      <c r="Y73" s="10"/>
    </row>
    <row r="74" spans="1:25" x14ac:dyDescent="0.35">
      <c r="A74" s="22"/>
      <c r="B74" s="19"/>
      <c r="C74" s="19"/>
      <c r="D74" s="19"/>
      <c r="E74" s="19"/>
      <c r="F74" s="19"/>
      <c r="G74" s="19"/>
      <c r="H74" s="19"/>
      <c r="I74" s="19"/>
      <c r="J74" s="80"/>
      <c r="K74" s="80"/>
      <c r="L74" s="80"/>
      <c r="U74" s="10"/>
      <c r="V74" s="10"/>
      <c r="W74" s="10"/>
      <c r="X74" s="10"/>
      <c r="Y74" s="10"/>
    </row>
    <row r="75" spans="1:25" x14ac:dyDescent="0.35">
      <c r="A75" s="22"/>
      <c r="B75" s="19"/>
      <c r="C75" s="19"/>
      <c r="D75" s="19"/>
      <c r="E75" s="19"/>
      <c r="F75" s="19"/>
      <c r="G75" s="19"/>
      <c r="H75" s="19"/>
      <c r="I75" s="19"/>
      <c r="J75" s="80"/>
      <c r="K75" s="80"/>
      <c r="L75" s="80"/>
      <c r="U75" s="10"/>
      <c r="V75" s="10"/>
      <c r="W75" s="10"/>
      <c r="X75" s="10"/>
      <c r="Y75" s="10"/>
    </row>
    <row r="76" spans="1:25" x14ac:dyDescent="0.35">
      <c r="A76" s="22"/>
      <c r="B76" s="19"/>
      <c r="C76" s="19"/>
      <c r="D76" s="19"/>
      <c r="E76" s="19"/>
      <c r="F76" s="19"/>
      <c r="G76" s="19"/>
      <c r="H76" s="19"/>
      <c r="I76" s="19"/>
      <c r="J76" s="80"/>
      <c r="K76" s="80"/>
      <c r="L76" s="80"/>
      <c r="U76" s="10"/>
      <c r="V76" s="10"/>
      <c r="W76" s="10"/>
      <c r="X76" s="10"/>
      <c r="Y76" s="10"/>
    </row>
    <row r="77" spans="1:25" x14ac:dyDescent="0.35">
      <c r="A77" s="22"/>
      <c r="B77" s="19"/>
      <c r="C77" s="19"/>
      <c r="D77" s="19"/>
      <c r="E77" s="19"/>
      <c r="F77" s="19"/>
      <c r="G77" s="19"/>
      <c r="H77" s="19"/>
      <c r="I77" s="19"/>
      <c r="J77" s="80"/>
      <c r="K77" s="80"/>
      <c r="L77" s="80"/>
      <c r="U77" s="10"/>
      <c r="V77" s="10"/>
      <c r="W77" s="10"/>
      <c r="X77" s="10"/>
      <c r="Y77" s="10"/>
    </row>
    <row r="78" spans="1:25" x14ac:dyDescent="0.35">
      <c r="A78" s="22"/>
      <c r="B78" s="19"/>
      <c r="C78" s="19"/>
      <c r="D78" s="19"/>
      <c r="E78" s="19"/>
      <c r="F78" s="19"/>
      <c r="G78" s="19"/>
      <c r="H78" s="19"/>
      <c r="I78" s="19"/>
      <c r="J78" s="80"/>
      <c r="K78" s="80"/>
      <c r="L78" s="80"/>
      <c r="U78" s="10"/>
      <c r="V78" s="10"/>
      <c r="W78" s="10"/>
      <c r="X78" s="10"/>
      <c r="Y78" s="10"/>
    </row>
    <row r="79" spans="1:25" x14ac:dyDescent="0.35">
      <c r="A79" s="22"/>
      <c r="B79" s="19"/>
      <c r="C79" s="19"/>
      <c r="D79" s="19"/>
      <c r="E79" s="19"/>
      <c r="F79" s="19"/>
      <c r="G79" s="19"/>
      <c r="H79" s="19"/>
      <c r="I79" s="19"/>
      <c r="J79" s="80"/>
      <c r="K79" s="80"/>
      <c r="L79" s="80"/>
      <c r="U79" s="10"/>
      <c r="V79" s="10"/>
      <c r="W79" s="10"/>
      <c r="X79" s="10"/>
      <c r="Y79" s="10"/>
    </row>
    <row r="80" spans="1:25" x14ac:dyDescent="0.35">
      <c r="A80" s="22"/>
      <c r="B80" s="19"/>
      <c r="C80" s="19"/>
      <c r="D80" s="19"/>
      <c r="E80" s="19"/>
      <c r="F80" s="19"/>
      <c r="G80" s="19"/>
      <c r="H80" s="19"/>
      <c r="I80" s="19"/>
      <c r="J80" s="80"/>
      <c r="K80" s="80"/>
      <c r="L80" s="80"/>
      <c r="U80" s="10"/>
      <c r="V80" s="10"/>
      <c r="W80" s="10"/>
      <c r="X80" s="10"/>
      <c r="Y80" s="10"/>
    </row>
    <row r="81" spans="1:25" x14ac:dyDescent="0.35">
      <c r="A81" s="22"/>
      <c r="B81" s="19"/>
      <c r="C81" s="19"/>
      <c r="D81" s="19"/>
      <c r="E81" s="19"/>
      <c r="F81" s="19"/>
      <c r="G81" s="19"/>
      <c r="H81" s="19"/>
      <c r="I81" s="19"/>
      <c r="J81" s="80"/>
      <c r="K81" s="80"/>
      <c r="L81" s="80"/>
      <c r="U81" s="10"/>
      <c r="V81" s="10"/>
      <c r="W81" s="10"/>
      <c r="X81" s="10"/>
      <c r="Y81" s="10"/>
    </row>
    <row r="82" spans="1:25" x14ac:dyDescent="0.35">
      <c r="A82" s="22"/>
      <c r="B82" s="19"/>
      <c r="C82" s="19"/>
      <c r="D82" s="19"/>
      <c r="E82" s="19"/>
      <c r="F82" s="19"/>
      <c r="G82" s="19"/>
      <c r="H82" s="19"/>
      <c r="I82" s="19"/>
      <c r="J82" s="80"/>
      <c r="K82" s="80"/>
      <c r="L82" s="80"/>
      <c r="U82" s="10"/>
      <c r="V82" s="10"/>
      <c r="W82" s="10"/>
      <c r="X82" s="10"/>
      <c r="Y82" s="10"/>
    </row>
    <row r="83" spans="1:25" x14ac:dyDescent="0.35">
      <c r="A83" s="22"/>
      <c r="B83" s="19"/>
      <c r="C83" s="19"/>
      <c r="D83" s="19"/>
      <c r="E83" s="19"/>
      <c r="F83" s="19"/>
      <c r="G83" s="19"/>
      <c r="H83" s="19"/>
      <c r="I83" s="19"/>
      <c r="J83" s="80"/>
      <c r="K83" s="80"/>
      <c r="L83" s="80"/>
      <c r="U83" s="10"/>
      <c r="V83" s="10"/>
      <c r="W83" s="10"/>
      <c r="X83" s="10"/>
      <c r="Y83" s="10"/>
    </row>
    <row r="84" spans="1:25" x14ac:dyDescent="0.35">
      <c r="A84" s="22"/>
      <c r="B84" s="19"/>
      <c r="C84" s="19"/>
      <c r="D84" s="19"/>
      <c r="E84" s="19"/>
      <c r="F84" s="19"/>
      <c r="G84" s="19"/>
      <c r="H84" s="19"/>
      <c r="I84" s="19"/>
      <c r="J84" s="80"/>
      <c r="K84" s="80"/>
      <c r="L84" s="80"/>
      <c r="U84" s="10"/>
      <c r="V84" s="10"/>
      <c r="W84" s="10"/>
      <c r="X84" s="10"/>
      <c r="Y84" s="10"/>
    </row>
    <row r="85" spans="1:25" x14ac:dyDescent="0.35">
      <c r="A85" s="22"/>
      <c r="B85" s="19"/>
      <c r="C85" s="19"/>
      <c r="D85" s="19"/>
      <c r="E85" s="19"/>
      <c r="F85" s="19"/>
      <c r="G85" s="19"/>
      <c r="H85" s="19"/>
      <c r="I85" s="19"/>
      <c r="J85" s="80"/>
      <c r="K85" s="80"/>
      <c r="L85" s="80"/>
      <c r="U85" s="10"/>
      <c r="V85" s="10"/>
      <c r="W85" s="10"/>
      <c r="X85" s="10"/>
      <c r="Y85" s="10"/>
    </row>
    <row r="86" spans="1:25" s="77" customFormat="1" x14ac:dyDescent="0.35">
      <c r="A86" s="22"/>
      <c r="B86" s="78"/>
      <c r="C86" s="78"/>
      <c r="D86" s="78"/>
      <c r="E86" s="78"/>
      <c r="F86" s="78"/>
      <c r="G86" s="78"/>
      <c r="H86" s="78"/>
      <c r="I86" s="78"/>
      <c r="J86" s="78"/>
      <c r="K86" s="78"/>
      <c r="L86" s="78"/>
      <c r="U86" s="10"/>
      <c r="V86" s="10"/>
      <c r="W86" s="10"/>
      <c r="X86" s="10"/>
      <c r="Y86" s="10"/>
    </row>
    <row r="87" spans="1:25" s="77" customFormat="1" x14ac:dyDescent="0.35">
      <c r="A87" s="22"/>
      <c r="B87" s="78"/>
      <c r="C87" s="78"/>
      <c r="D87" s="78"/>
      <c r="E87" s="78"/>
      <c r="F87" s="78"/>
      <c r="G87" s="78"/>
      <c r="H87" s="78"/>
      <c r="I87" s="78"/>
      <c r="J87" s="78"/>
      <c r="K87" s="78"/>
      <c r="L87" s="78"/>
      <c r="U87" s="10"/>
      <c r="V87" s="10"/>
      <c r="W87" s="10"/>
      <c r="X87" s="10"/>
      <c r="Y87" s="10"/>
    </row>
    <row r="88" spans="1:25" s="77" customFormat="1" x14ac:dyDescent="0.35">
      <c r="A88" s="22"/>
      <c r="B88" s="78"/>
      <c r="C88" s="78"/>
      <c r="D88" s="78"/>
      <c r="E88" s="78"/>
      <c r="F88" s="78"/>
      <c r="G88" s="78"/>
      <c r="H88" s="78"/>
      <c r="I88" s="78"/>
      <c r="J88" s="78"/>
      <c r="K88" s="78"/>
      <c r="L88" s="78"/>
      <c r="U88" s="10"/>
      <c r="V88" s="10"/>
      <c r="W88" s="10"/>
      <c r="X88" s="10"/>
      <c r="Y88" s="10"/>
    </row>
    <row r="89" spans="1:25" s="77" customFormat="1" x14ac:dyDescent="0.35">
      <c r="A89" s="22"/>
      <c r="B89" s="78"/>
      <c r="C89" s="78"/>
      <c r="D89" s="78"/>
      <c r="E89" s="78"/>
      <c r="F89" s="78"/>
      <c r="G89" s="78"/>
      <c r="H89" s="78"/>
      <c r="I89" s="78"/>
      <c r="J89" s="78"/>
      <c r="K89" s="78"/>
      <c r="L89" s="78"/>
      <c r="U89" s="10"/>
      <c r="V89" s="10"/>
      <c r="W89" s="10"/>
      <c r="X89" s="10"/>
      <c r="Y89" s="10"/>
    </row>
    <row r="90" spans="1:25" s="77" customFormat="1" x14ac:dyDescent="0.35">
      <c r="A90" s="22"/>
      <c r="B90" s="78"/>
      <c r="C90" s="78"/>
      <c r="D90" s="78"/>
      <c r="E90" s="78"/>
      <c r="F90" s="78"/>
      <c r="G90" s="78"/>
      <c r="H90" s="78"/>
      <c r="I90" s="78"/>
      <c r="J90" s="78"/>
      <c r="K90" s="78"/>
      <c r="L90" s="78"/>
      <c r="U90" s="10"/>
      <c r="V90" s="10"/>
      <c r="W90" s="10"/>
      <c r="X90" s="10"/>
      <c r="Y90" s="10"/>
    </row>
    <row r="91" spans="1:25" s="77" customFormat="1" x14ac:dyDescent="0.35">
      <c r="A91" s="22"/>
      <c r="B91" s="78"/>
      <c r="C91" s="78"/>
      <c r="D91" s="78"/>
      <c r="E91" s="78"/>
      <c r="F91" s="78"/>
      <c r="G91" s="78"/>
      <c r="H91" s="78"/>
      <c r="I91" s="78"/>
      <c r="J91" s="78"/>
      <c r="K91" s="78"/>
      <c r="L91" s="78"/>
      <c r="U91" s="10"/>
      <c r="V91" s="10"/>
      <c r="W91" s="10"/>
      <c r="X91" s="10"/>
      <c r="Y91" s="10"/>
    </row>
    <row r="92" spans="1:25" x14ac:dyDescent="0.35">
      <c r="A92" s="19"/>
      <c r="B92" s="19"/>
      <c r="C92" s="19"/>
      <c r="D92" s="19"/>
      <c r="E92" s="19"/>
      <c r="F92" s="19"/>
      <c r="G92" s="19"/>
      <c r="H92" s="80"/>
      <c r="I92" s="80"/>
      <c r="J92" s="80"/>
      <c r="K92" s="80"/>
      <c r="L92" s="80"/>
      <c r="U92" s="10"/>
      <c r="V92" s="10"/>
      <c r="W92" s="10"/>
      <c r="X92" s="10"/>
      <c r="Y92" s="10"/>
    </row>
    <row r="93" spans="1:25" x14ac:dyDescent="0.35">
      <c r="A93" s="19"/>
      <c r="B93" s="19"/>
      <c r="C93" s="19"/>
      <c r="D93" s="19"/>
      <c r="E93" s="19"/>
      <c r="F93" s="19"/>
      <c r="G93" s="19"/>
      <c r="H93" s="80"/>
      <c r="I93" s="80"/>
      <c r="J93" s="80"/>
      <c r="K93" s="80"/>
      <c r="L93" s="80"/>
      <c r="U93" s="10"/>
      <c r="V93" s="10"/>
      <c r="W93" s="10"/>
      <c r="X93" s="10"/>
      <c r="Y93" s="10"/>
    </row>
    <row r="94" spans="1:25" x14ac:dyDescent="0.35">
      <c r="A94" s="19"/>
      <c r="B94" s="19"/>
      <c r="C94" s="19"/>
      <c r="D94" s="19"/>
      <c r="E94" s="19"/>
      <c r="F94" s="19"/>
      <c r="G94" s="19"/>
      <c r="H94" s="80"/>
      <c r="I94" s="80"/>
      <c r="J94" s="80"/>
      <c r="K94" s="80"/>
      <c r="L94" s="80"/>
      <c r="U94" s="10"/>
      <c r="V94" s="10"/>
      <c r="W94" s="10"/>
      <c r="X94" s="10"/>
      <c r="Y94" s="10"/>
    </row>
    <row r="95" spans="1:25" x14ac:dyDescent="0.35">
      <c r="A95" s="19"/>
      <c r="B95" s="19"/>
      <c r="C95" s="19"/>
      <c r="D95" s="19"/>
      <c r="E95" s="19"/>
      <c r="F95" s="19"/>
      <c r="G95" s="19"/>
      <c r="H95" s="80"/>
      <c r="I95" s="80"/>
      <c r="J95" s="80"/>
      <c r="K95" s="80"/>
      <c r="L95" s="80"/>
      <c r="U95" s="10"/>
      <c r="V95" s="10"/>
      <c r="W95" s="10"/>
      <c r="X95" s="10"/>
      <c r="Y95" s="10"/>
    </row>
    <row r="96" spans="1:25" x14ac:dyDescent="0.35">
      <c r="A96" s="19"/>
      <c r="B96" s="19"/>
      <c r="C96" s="19"/>
      <c r="D96" s="19"/>
      <c r="E96" s="19"/>
      <c r="F96" s="19"/>
      <c r="G96" s="19"/>
      <c r="H96" s="80"/>
      <c r="I96" s="80"/>
      <c r="J96" s="80"/>
      <c r="K96" s="80"/>
      <c r="L96" s="80"/>
      <c r="U96" s="10"/>
      <c r="V96" s="10"/>
      <c r="W96" s="10"/>
      <c r="X96" s="10"/>
      <c r="Y96" s="10"/>
    </row>
    <row r="97" spans="1:25" x14ac:dyDescent="0.35">
      <c r="A97" s="19"/>
      <c r="B97" s="19"/>
      <c r="C97" s="19"/>
      <c r="D97" s="19"/>
      <c r="E97" s="19"/>
      <c r="F97" s="19"/>
      <c r="G97" s="19"/>
      <c r="H97" s="80"/>
      <c r="I97" s="80"/>
      <c r="J97" s="80"/>
      <c r="K97" s="80"/>
      <c r="L97" s="80"/>
      <c r="U97" s="10"/>
      <c r="V97" s="10"/>
      <c r="W97" s="10"/>
      <c r="X97" s="10"/>
      <c r="Y97" s="10"/>
    </row>
    <row r="98" spans="1:25" x14ac:dyDescent="0.35">
      <c r="A98" s="19"/>
      <c r="B98" s="19"/>
      <c r="C98" s="19"/>
      <c r="D98" s="19"/>
      <c r="E98" s="19"/>
      <c r="F98" s="19"/>
      <c r="G98" s="19"/>
      <c r="H98" s="19"/>
      <c r="I98" s="19"/>
      <c r="J98" s="19"/>
      <c r="K98" s="19"/>
      <c r="L98" s="19"/>
      <c r="U98" s="10"/>
      <c r="V98" s="10"/>
      <c r="W98" s="10"/>
      <c r="X98" s="10"/>
      <c r="Y98" s="10"/>
    </row>
    <row r="99" spans="1:25" x14ac:dyDescent="0.35">
      <c r="A99" s="19"/>
      <c r="B99" s="19"/>
      <c r="C99" s="19"/>
      <c r="D99" s="19"/>
      <c r="E99" s="19"/>
      <c r="F99" s="19"/>
      <c r="G99" s="19"/>
      <c r="H99" s="19"/>
      <c r="I99" s="19"/>
      <c r="J99" s="19"/>
      <c r="K99" s="19"/>
      <c r="L99" s="19"/>
      <c r="U99" s="10"/>
      <c r="V99" s="10"/>
      <c r="W99" s="10"/>
      <c r="X99" s="10"/>
      <c r="Y99" s="10"/>
    </row>
    <row r="100" spans="1:25" x14ac:dyDescent="0.35">
      <c r="A100" s="19"/>
      <c r="B100" s="19"/>
      <c r="C100" s="19"/>
      <c r="D100" s="19"/>
      <c r="E100" s="19"/>
      <c r="F100" s="19"/>
      <c r="G100" s="19"/>
      <c r="H100" s="19"/>
      <c r="I100" s="19"/>
      <c r="J100" s="19"/>
      <c r="K100" s="19"/>
      <c r="L100" s="19"/>
      <c r="U100" s="10"/>
      <c r="V100" s="10"/>
      <c r="W100" s="10"/>
      <c r="X100" s="10"/>
      <c r="Y100" s="10"/>
    </row>
    <row r="101" spans="1:25" x14ac:dyDescent="0.35">
      <c r="A101" s="19"/>
      <c r="B101" s="19"/>
      <c r="C101" s="19"/>
      <c r="D101" s="19"/>
      <c r="E101" s="19"/>
      <c r="F101" s="19"/>
      <c r="G101" s="19"/>
      <c r="H101" s="19"/>
      <c r="I101" s="19"/>
      <c r="J101" s="19"/>
      <c r="K101" s="19"/>
      <c r="L101" s="19"/>
      <c r="U101" s="10"/>
      <c r="V101" s="10"/>
      <c r="W101" s="10"/>
      <c r="X101" s="10"/>
      <c r="Y101" s="10"/>
    </row>
    <row r="102" spans="1:25" x14ac:dyDescent="0.35">
      <c r="A102" s="19"/>
      <c r="B102" s="19"/>
      <c r="C102" s="19"/>
      <c r="D102" s="19"/>
      <c r="E102" s="19"/>
      <c r="F102" s="19"/>
      <c r="G102" s="19"/>
      <c r="H102" s="19"/>
      <c r="I102" s="19"/>
      <c r="J102" s="19"/>
      <c r="K102" s="19"/>
      <c r="L102" s="19"/>
      <c r="U102" s="10"/>
      <c r="V102" s="10"/>
      <c r="W102" s="10"/>
      <c r="X102" s="10"/>
      <c r="Y102" s="10"/>
    </row>
    <row r="103" spans="1:25" x14ac:dyDescent="0.35">
      <c r="A103" s="19"/>
      <c r="B103" s="19"/>
      <c r="C103" s="19"/>
      <c r="D103" s="19"/>
      <c r="E103" s="19"/>
      <c r="F103" s="19"/>
      <c r="G103" s="19"/>
      <c r="H103" s="19"/>
      <c r="I103" s="19"/>
      <c r="J103" s="19"/>
      <c r="K103" s="19"/>
      <c r="L103" s="19"/>
      <c r="U103" s="10"/>
      <c r="V103" s="10"/>
      <c r="W103" s="10"/>
      <c r="X103" s="10"/>
      <c r="Y103" s="10"/>
    </row>
    <row r="104" spans="1:25" x14ac:dyDescent="0.35">
      <c r="A104" s="19"/>
      <c r="B104" s="19"/>
      <c r="C104" s="19"/>
      <c r="D104" s="19"/>
      <c r="E104" s="19"/>
      <c r="F104" s="19"/>
      <c r="G104" s="19"/>
      <c r="H104" s="19"/>
      <c r="I104" s="19"/>
      <c r="J104" s="19"/>
      <c r="K104" s="19"/>
      <c r="L104" s="19"/>
      <c r="U104" s="10"/>
      <c r="V104" s="10"/>
      <c r="W104" s="10"/>
      <c r="X104" s="10"/>
      <c r="Y104" s="10"/>
    </row>
    <row r="105" spans="1:25" ht="15" thickBot="1" x14ac:dyDescent="0.4">
      <c r="A105" s="19"/>
      <c r="B105" s="19"/>
      <c r="C105" s="19"/>
      <c r="D105" s="19"/>
      <c r="E105" s="19"/>
      <c r="F105" s="19"/>
      <c r="G105" s="19"/>
      <c r="H105" s="19"/>
      <c r="I105" s="19"/>
      <c r="J105" s="19"/>
      <c r="K105" s="19"/>
      <c r="L105" s="19"/>
      <c r="U105" s="10"/>
      <c r="V105" s="10"/>
      <c r="W105" s="10"/>
      <c r="X105" s="10"/>
      <c r="Y105" s="10"/>
    </row>
    <row r="106" spans="1:25" ht="15.5" thickTop="1" thickBot="1" x14ac:dyDescent="0.4">
      <c r="A106" s="81" t="s">
        <v>138</v>
      </c>
      <c r="B106" s="81"/>
      <c r="C106" s="81"/>
      <c r="D106" s="81"/>
      <c r="E106" s="81"/>
      <c r="F106" s="81"/>
      <c r="G106" s="81"/>
      <c r="H106" s="81"/>
      <c r="I106" s="81"/>
      <c r="J106" s="81"/>
      <c r="K106" s="81"/>
      <c r="L106" s="81"/>
    </row>
    <row r="107" spans="1:25" ht="15.5" thickTop="1" thickBot="1" x14ac:dyDescent="0.4">
      <c r="A107" s="13">
        <v>0</v>
      </c>
      <c r="B107" s="79" t="s">
        <v>139</v>
      </c>
      <c r="C107" s="79"/>
      <c r="D107" s="79"/>
      <c r="E107" s="79"/>
      <c r="F107" s="79"/>
      <c r="G107" s="79"/>
      <c r="H107" s="79"/>
      <c r="I107" s="79"/>
      <c r="J107" s="79"/>
      <c r="K107" s="79"/>
      <c r="L107" s="79"/>
    </row>
    <row r="108" spans="1:25" ht="15.5" thickTop="1" thickBot="1" x14ac:dyDescent="0.4">
      <c r="A108" s="13">
        <v>1</v>
      </c>
      <c r="B108" s="79" t="s">
        <v>140</v>
      </c>
      <c r="C108" s="79"/>
      <c r="D108" s="79"/>
      <c r="E108" s="79"/>
      <c r="F108" s="79"/>
      <c r="G108" s="79"/>
      <c r="H108" s="79"/>
      <c r="I108" s="79"/>
      <c r="J108" s="79"/>
      <c r="K108" s="79"/>
      <c r="L108" s="79"/>
    </row>
    <row r="109" spans="1:25" ht="15.5" thickTop="1" thickBot="1" x14ac:dyDescent="0.4">
      <c r="A109" s="13">
        <v>2</v>
      </c>
      <c r="B109" s="79" t="s">
        <v>141</v>
      </c>
      <c r="C109" s="79"/>
      <c r="D109" s="79"/>
      <c r="E109" s="79"/>
      <c r="F109" s="79"/>
      <c r="G109" s="79"/>
      <c r="H109" s="79"/>
      <c r="I109" s="79"/>
      <c r="J109" s="79"/>
      <c r="K109" s="79"/>
      <c r="L109" s="79"/>
    </row>
    <row r="110" spans="1:25" ht="15.5" thickTop="1" thickBot="1" x14ac:dyDescent="0.4">
      <c r="A110" s="13">
        <v>3</v>
      </c>
      <c r="B110" s="79" t="s">
        <v>142</v>
      </c>
      <c r="C110" s="79"/>
      <c r="D110" s="79"/>
      <c r="E110" s="79"/>
      <c r="F110" s="79"/>
      <c r="G110" s="79"/>
      <c r="H110" s="79"/>
      <c r="I110" s="79"/>
      <c r="J110" s="79"/>
      <c r="K110" s="79"/>
      <c r="L110" s="79"/>
    </row>
    <row r="111" spans="1:25" ht="15.5" thickTop="1" thickBot="1" x14ac:dyDescent="0.4">
      <c r="A111" s="13">
        <v>4</v>
      </c>
      <c r="B111" s="79" t="s">
        <v>143</v>
      </c>
      <c r="C111" s="79"/>
      <c r="D111" s="79"/>
      <c r="E111" s="79"/>
      <c r="F111" s="79"/>
      <c r="G111" s="79"/>
      <c r="H111" s="79"/>
      <c r="I111" s="79"/>
      <c r="J111" s="79"/>
      <c r="K111" s="79"/>
      <c r="L111" s="79"/>
    </row>
    <row r="112" spans="1:25" ht="15.5" thickTop="1" thickBot="1" x14ac:dyDescent="0.4">
      <c r="A112" s="13">
        <v>5</v>
      </c>
      <c r="B112" s="79" t="s">
        <v>144</v>
      </c>
      <c r="C112" s="79"/>
      <c r="D112" s="79"/>
      <c r="E112" s="79"/>
      <c r="F112" s="79"/>
      <c r="G112" s="79"/>
      <c r="H112" s="79"/>
      <c r="I112" s="79"/>
      <c r="J112" s="79"/>
      <c r="K112" s="79"/>
      <c r="L112" s="79"/>
    </row>
    <row r="113" ht="15" thickTop="1" x14ac:dyDescent="0.35"/>
  </sheetData>
  <autoFilter ref="A10:L17">
    <filterColumn colId="7" showButton="0"/>
    <filterColumn colId="9" showButton="0"/>
    <filterColumn colId="10" showButton="0"/>
  </autoFilter>
  <mergeCells count="121">
    <mergeCell ref="A1:C3"/>
    <mergeCell ref="D1:I3"/>
    <mergeCell ref="J1:L3"/>
    <mergeCell ref="A4:B4"/>
    <mergeCell ref="C4:H4"/>
    <mergeCell ref="I4:J4"/>
    <mergeCell ref="K4:L4"/>
    <mergeCell ref="A7:B7"/>
    <mergeCell ref="C7:H7"/>
    <mergeCell ref="I7:J7"/>
    <mergeCell ref="K7:L7"/>
    <mergeCell ref="A8:B8"/>
    <mergeCell ref="D8:G8"/>
    <mergeCell ref="I8:J8"/>
    <mergeCell ref="K8:L8"/>
    <mergeCell ref="A5:B5"/>
    <mergeCell ref="C5:H5"/>
    <mergeCell ref="I5:J5"/>
    <mergeCell ref="K5:L5"/>
    <mergeCell ref="A6:B6"/>
    <mergeCell ref="C6:H6"/>
    <mergeCell ref="I6:J6"/>
    <mergeCell ref="K6:L6"/>
    <mergeCell ref="J14:L14"/>
    <mergeCell ref="J15:L15"/>
    <mergeCell ref="J16:L16"/>
    <mergeCell ref="J17:L17"/>
    <mergeCell ref="J18:L18"/>
    <mergeCell ref="J11:L11"/>
    <mergeCell ref="J12:L12"/>
    <mergeCell ref="J13:L13"/>
    <mergeCell ref="A9:B9"/>
    <mergeCell ref="D9:G9"/>
    <mergeCell ref="I9:L9"/>
    <mergeCell ref="J10:L10"/>
    <mergeCell ref="J25:L25"/>
    <mergeCell ref="J26:L26"/>
    <mergeCell ref="J27:L27"/>
    <mergeCell ref="J28:L28"/>
    <mergeCell ref="J29:L29"/>
    <mergeCell ref="J30:L30"/>
    <mergeCell ref="J19:L19"/>
    <mergeCell ref="J20:L20"/>
    <mergeCell ref="J21:L21"/>
    <mergeCell ref="J22:L22"/>
    <mergeCell ref="J23:L23"/>
    <mergeCell ref="J24:L24"/>
    <mergeCell ref="J31:L31"/>
    <mergeCell ref="J32:L32"/>
    <mergeCell ref="J33:L33"/>
    <mergeCell ref="J34:L34"/>
    <mergeCell ref="J35:L35"/>
    <mergeCell ref="J36:L36"/>
    <mergeCell ref="J41:L41"/>
    <mergeCell ref="J42:L42"/>
    <mergeCell ref="J43:L43"/>
    <mergeCell ref="J59:L59"/>
    <mergeCell ref="J60:L60"/>
    <mergeCell ref="J61:L61"/>
    <mergeCell ref="J62:L62"/>
    <mergeCell ref="J63:L63"/>
    <mergeCell ref="J64:L64"/>
    <mergeCell ref="J37:L37"/>
    <mergeCell ref="J38:L38"/>
    <mergeCell ref="J39:L39"/>
    <mergeCell ref="J40:L40"/>
    <mergeCell ref="J57:L57"/>
    <mergeCell ref="J58:L58"/>
    <mergeCell ref="J50:L50"/>
    <mergeCell ref="J51:L51"/>
    <mergeCell ref="J52:L52"/>
    <mergeCell ref="J53:L53"/>
    <mergeCell ref="J54:L54"/>
    <mergeCell ref="J55:L55"/>
    <mergeCell ref="J56:L56"/>
    <mergeCell ref="J44:L44"/>
    <mergeCell ref="J45:L45"/>
    <mergeCell ref="J46:L46"/>
    <mergeCell ref="J47:L47"/>
    <mergeCell ref="J48:L48"/>
    <mergeCell ref="J75:L75"/>
    <mergeCell ref="J76:L76"/>
    <mergeCell ref="J71:L71"/>
    <mergeCell ref="J72:L72"/>
    <mergeCell ref="J73:L73"/>
    <mergeCell ref="J68:L68"/>
    <mergeCell ref="J69:L69"/>
    <mergeCell ref="J70:L70"/>
    <mergeCell ref="B110:L110"/>
    <mergeCell ref="J85:L85"/>
    <mergeCell ref="H92:I92"/>
    <mergeCell ref="J92:L92"/>
    <mergeCell ref="J77:L77"/>
    <mergeCell ref="J78:L78"/>
    <mergeCell ref="J79:L79"/>
    <mergeCell ref="J80:L80"/>
    <mergeCell ref="J74:L74"/>
    <mergeCell ref="B111:L111"/>
    <mergeCell ref="B112:L112"/>
    <mergeCell ref="H96:I96"/>
    <mergeCell ref="J96:L96"/>
    <mergeCell ref="H97:I97"/>
    <mergeCell ref="J97:L97"/>
    <mergeCell ref="A106:L106"/>
    <mergeCell ref="B107:L107"/>
    <mergeCell ref="J49:L49"/>
    <mergeCell ref="J65:L65"/>
    <mergeCell ref="J66:L66"/>
    <mergeCell ref="J67:L67"/>
    <mergeCell ref="B108:L108"/>
    <mergeCell ref="B109:L109"/>
    <mergeCell ref="H93:I93"/>
    <mergeCell ref="J93:L93"/>
    <mergeCell ref="H94:I94"/>
    <mergeCell ref="J94:L94"/>
    <mergeCell ref="H95:I95"/>
    <mergeCell ref="J95:L95"/>
    <mergeCell ref="J81:L81"/>
    <mergeCell ref="J82:L82"/>
    <mergeCell ref="J83:L83"/>
    <mergeCell ref="J84:L84"/>
  </mergeCells>
  <conditionalFormatting sqref="J38:J40 J78:J80 J92:J96 J11:J29 E11:I40 E70:I91 E57:I64 J57 E68:I68">
    <cfRule type="colorScale" priority="38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37">
    <cfRule type="colorScale" priority="30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61:J64 J59 J68">
    <cfRule type="colorScale" priority="28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70:J77">
    <cfRule type="colorScale" priority="27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36">
    <cfRule type="colorScale" priority="31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30">
    <cfRule type="colorScale" priority="37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31">
    <cfRule type="colorScale" priority="36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32">
    <cfRule type="colorScale" priority="35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33">
    <cfRule type="colorScale" priority="34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34">
    <cfRule type="colorScale" priority="33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35">
    <cfRule type="colorScale" priority="32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58">
    <cfRule type="colorScale" priority="29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85:J91">
    <cfRule type="colorScale" priority="26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84">
    <cfRule type="colorScale" priority="25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83">
    <cfRule type="colorScale" priority="24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82">
    <cfRule type="colorScale" priority="23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81">
    <cfRule type="colorScale" priority="22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60">
    <cfRule type="colorScale" priority="21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E69:I69">
    <cfRule type="colorScale" priority="20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69">
    <cfRule type="colorScale" priority="19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E41:I43 E50:I51">
    <cfRule type="colorScale" priority="18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50:J51 J42">
    <cfRule type="colorScale" priority="16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41">
    <cfRule type="colorScale" priority="17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43">
    <cfRule type="colorScale" priority="15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E52:I56">
    <cfRule type="colorScale" priority="14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55:J56 J53">
    <cfRule type="colorScale" priority="12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52">
    <cfRule type="colorScale" priority="13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54">
    <cfRule type="colorScale" priority="11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E44:J46">
    <cfRule type="colorScale" priority="10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E47:I49">
    <cfRule type="colorScale" priority="9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48">
    <cfRule type="colorScale" priority="7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47">
    <cfRule type="colorScale" priority="8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49">
    <cfRule type="colorScale" priority="6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E65:I66">
    <cfRule type="colorScale" priority="5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65">
    <cfRule type="colorScale" priority="4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66">
    <cfRule type="colorScale" priority="3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E67:I67">
    <cfRule type="colorScale" priority="2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67">
    <cfRule type="colorScale" priority="1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hyperlinks>
    <hyperlink ref="A11" location="'ROSARITO C1'!A1" display="Rosarito C1"/>
    <hyperlink ref="A12" location="'ROSARITO C2'!A1" display="Rosarito 2"/>
    <hyperlink ref="A13" location="'EL MORRO C1'!A1" display="El Morro C1"/>
    <hyperlink ref="A15" location="'EL MORRO C3'!A1" display="El Morro C3"/>
    <hyperlink ref="A16" location="'EL MORRO C4'!A1" display="El Morro C4"/>
    <hyperlink ref="A18" location="'MEDANOS C2'!A1" display="Medanos C2"/>
    <hyperlink ref="A19" location="'MEDANOS C3'!A1" display="Medanos C3"/>
    <hyperlink ref="A20" location="'MEDANOS C4'!A1" display="Medanos C4"/>
    <hyperlink ref="A21" location="'EL DESCANSO C1'!A1" display="El Descanso C1"/>
    <hyperlink ref="A22" location="'EL DESCANSO C2'!A1" display="El Descanso C2"/>
    <hyperlink ref="A23" location="'EL DESCANSO C3'!A1" display="El Descanso C3"/>
    <hyperlink ref="A24" location="'S N17'!A1" display="SN17"/>
    <hyperlink ref="A25" location="'S N1'!A1" display="SN1"/>
    <hyperlink ref="A26" location="'S N3 C1'!A1" display="SN3 C1"/>
    <hyperlink ref="A27" location="'S N3 C2'!A1" display="SN3 C2"/>
    <hyperlink ref="A28" location="'LAS ANIMAS'!A1" display="Las Animas"/>
    <hyperlink ref="A29" location="'SANTO TOMAS'!A1" display="Santo Tomas"/>
    <hyperlink ref="A30" location="'SAN VICENTE'!A1" display="San Vicente"/>
    <hyperlink ref="A31" location="COLONET!A1" display="Colonet"/>
    <hyperlink ref="A32" location="'SAN TELMO'!A1" display="San Telmo"/>
    <hyperlink ref="A33" location="'SANTO DOMINGO I y II'!A1" display="Santo Domingo I y II"/>
    <hyperlink ref="A34" location="'PADRE KINO'!A1" display="Padre Kino"/>
    <hyperlink ref="A35" location="'SAN QUINTIN C1'!A1" display="San Quintin C1"/>
    <hyperlink ref="A36" location="'SAN QUINTIN C2'!A1" display="San Quintin C2"/>
    <hyperlink ref="A37" location="'SAN SIMON'!A1" display="San Simon"/>
    <hyperlink ref="A38" location="'EL SOCORRO'!A1" display="El Socorro"/>
    <hyperlink ref="A39" location="'EL ROSARIO 1 y 2'!A1" display="El Rosario 1 y 2"/>
    <hyperlink ref="A40" location="'LA SALADA III'!A1" display="La Salada III"/>
    <hyperlink ref="A57" location="'S N7'!A1" display="SN7"/>
    <hyperlink ref="A58" location="'S N8'!A1" display="SN8"/>
    <hyperlink ref="A59" location="'Fidel Antonio (SN9)'!A1" display="SN9(Fidel Antonio)"/>
    <hyperlink ref="A60" location="'S N10'!A1" display="SN10"/>
    <hyperlink ref="A61" location="'BUENOS AIRES'!A1" display="Buenos Aires"/>
    <hyperlink ref="A14" location="'EL MORRO C2 '!A1" display="El Morro C2"/>
    <hyperlink ref="A17" location="'MEDANOS C1'!A1" display="Medanos C1"/>
    <hyperlink ref="A62" location="'S N11'!A1" display="SN11"/>
    <hyperlink ref="A63" location="MIRAFLORES!A1" display="Miraflores"/>
    <hyperlink ref="A64" location="'El Aguajito'!A1" display="El Aguajito"/>
    <hyperlink ref="A68" location="'SN12'!A1" display="SN12"/>
    <hyperlink ref="A41" location="'S N16(laventana)'!A1" display="SN16(La Ventana)"/>
    <hyperlink ref="A42" location="'S N15'!A1" display="SN15"/>
    <hyperlink ref="A43" location="'SAN LUCIANO'!A1" display="San Luciano"/>
    <hyperlink ref="A50" location="'EL TULAR'!A1" display="El Tular"/>
    <hyperlink ref="A51" location="LIGUI!A1" display="Ligui"/>
    <hyperlink ref="A52" location="QUERETARO!A1" display="Queretaro"/>
    <hyperlink ref="A53" location="'S N6'!A1" display="SN6"/>
    <hyperlink ref="A54" location="'LA LIEBRE'!A1" display="La Liebre"/>
    <hyperlink ref="A55" location="'LAS POCITAS '!A1" display="Las Pocitas"/>
    <hyperlink ref="A56" location="'S N13'!A1" display="SN13"/>
    <hyperlink ref="A44" location="'S N4'!A1" display="SN4"/>
    <hyperlink ref="A45" location="'ANTONIO TABACO (S N5)'!A1" display="SN5(Antonio Tabaco)"/>
    <hyperlink ref="A46" location="'S N14'!A1" display="SN14"/>
    <hyperlink ref="A47" location="TEVALLE!A1" display="Tevalle"/>
    <hyperlink ref="A48" location="'PUENTE DE LUNA'!A1" display="Puente de la Luna"/>
    <hyperlink ref="A49" location="'SAN THELMO'!A1" display="San Thelmo"/>
    <hyperlink ref="A65" location="CADUAÑO!A1" display="Caduaño"/>
    <hyperlink ref="A66" location="'La Palma'!A1" display="La Palma"/>
    <hyperlink ref="A67" location="'SAN LAZARO 1'!A1" display="San Lazaro I"/>
  </hyperlinks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2"/>
  <sheetViews>
    <sheetView topLeftCell="A82" zoomScale="85" zoomScaleNormal="85" workbookViewId="0">
      <selection activeCell="J127" sqref="A104:J127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293</v>
      </c>
      <c r="E8" s="110"/>
      <c r="F8" s="110"/>
      <c r="G8" s="110"/>
      <c r="H8" s="110"/>
      <c r="I8" s="110"/>
      <c r="J8" s="110"/>
      <c r="M8" s="54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111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  <c r="M10" s="96"/>
      <c r="N10" s="96"/>
      <c r="O10" s="96"/>
    </row>
    <row r="11" spans="1:46" x14ac:dyDescent="0.35">
      <c r="A11" s="93" t="s">
        <v>84</v>
      </c>
      <c r="B11" s="93"/>
      <c r="C11" s="93"/>
      <c r="D11" s="96" t="s">
        <v>445</v>
      </c>
      <c r="E11" s="96"/>
      <c r="F11" s="96"/>
      <c r="G11" s="93" t="s">
        <v>83</v>
      </c>
      <c r="H11" s="93"/>
      <c r="I11" s="108" t="s">
        <v>444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2</v>
      </c>
      <c r="E13" s="80"/>
      <c r="F13" s="80" t="s">
        <v>81</v>
      </c>
      <c r="G13" s="80"/>
      <c r="H13" s="80">
        <v>30</v>
      </c>
      <c r="I13" s="80"/>
      <c r="J13" s="62" t="s">
        <v>73</v>
      </c>
      <c r="L13" s="96" t="s">
        <v>496</v>
      </c>
      <c r="M13" s="96"/>
      <c r="N13" s="96"/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3</v>
      </c>
      <c r="E14" s="100"/>
      <c r="F14" s="107" t="s">
        <v>78</v>
      </c>
      <c r="G14" s="107"/>
      <c r="H14" s="100">
        <v>10</v>
      </c>
      <c r="I14" s="100"/>
      <c r="J14" s="62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109</v>
      </c>
      <c r="E15" s="106"/>
      <c r="F15" s="107" t="s">
        <v>74</v>
      </c>
      <c r="G15" s="107"/>
      <c r="H15" s="100">
        <v>10</v>
      </c>
      <c r="I15" s="100"/>
      <c r="J15" s="62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M18" s="105" t="s">
        <v>114</v>
      </c>
      <c r="N18" s="105"/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62"/>
      <c r="B28" s="62"/>
      <c r="C28" s="62"/>
      <c r="D28" s="61"/>
      <c r="E28" s="61"/>
      <c r="F28" s="61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56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62"/>
      <c r="B39" s="62"/>
      <c r="C39" s="62"/>
      <c r="D39" s="61"/>
      <c r="E39" s="61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295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3"/>
      <c r="B44" s="63"/>
      <c r="C44" s="63"/>
      <c r="D44" s="63"/>
      <c r="E44" s="63"/>
      <c r="F44" s="63"/>
      <c r="G44" s="63"/>
      <c r="H44" s="63"/>
      <c r="I44" s="63"/>
      <c r="J44" s="63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1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28</v>
      </c>
      <c r="B98" s="91"/>
      <c r="C98" s="91"/>
      <c r="D98" s="91"/>
      <c r="G98" s="91" t="s">
        <v>388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22" ht="16.5" customHeight="1" x14ac:dyDescent="0.35"/>
  </sheetData>
  <mergeCells count="106">
    <mergeCell ref="M10:O10"/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M18:N18"/>
    <mergeCell ref="A19:J19"/>
    <mergeCell ref="A20:J20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2:J22"/>
    <mergeCell ref="A23:C23"/>
    <mergeCell ref="D23:E23"/>
    <mergeCell ref="A24:E24"/>
    <mergeCell ref="F24:G24"/>
    <mergeCell ref="A25:C25"/>
    <mergeCell ref="D25:F25"/>
    <mergeCell ref="G25:I2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L13:N13"/>
    <mergeCell ref="A98:D101"/>
    <mergeCell ref="G98:J101"/>
    <mergeCell ref="A73:D73"/>
    <mergeCell ref="G73:J73"/>
    <mergeCell ref="A74:D77"/>
    <mergeCell ref="G74:J77"/>
    <mergeCell ref="A80:J95"/>
    <mergeCell ref="A97:D97"/>
    <mergeCell ref="G97:J97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M18:N18" location="'Concentrado '!A1" display="Indice"/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2"/>
  <sheetViews>
    <sheetView topLeftCell="A19" zoomScale="85" zoomScaleNormal="85" workbookViewId="0">
      <selection activeCell="D26" sqref="D26:F26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294</v>
      </c>
      <c r="E8" s="110"/>
      <c r="F8" s="110"/>
      <c r="G8" s="110"/>
      <c r="H8" s="110"/>
      <c r="I8" s="110"/>
      <c r="J8" s="110"/>
      <c r="M8" s="54">
        <v>0.47916666666666669</v>
      </c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88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445</v>
      </c>
      <c r="E11" s="96"/>
      <c r="F11" s="96"/>
      <c r="G11" s="93" t="s">
        <v>83</v>
      </c>
      <c r="H11" s="93"/>
      <c r="I11" s="108" t="s">
        <v>444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2</v>
      </c>
      <c r="E13" s="80"/>
      <c r="F13" s="80" t="s">
        <v>81</v>
      </c>
      <c r="G13" s="80"/>
      <c r="H13" s="80">
        <v>30</v>
      </c>
      <c r="I13" s="80"/>
      <c r="J13" s="62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3</v>
      </c>
      <c r="E14" s="100"/>
      <c r="F14" s="107" t="s">
        <v>78</v>
      </c>
      <c r="G14" s="107"/>
      <c r="H14" s="100">
        <v>10</v>
      </c>
      <c r="I14" s="100"/>
      <c r="J14" s="62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109</v>
      </c>
      <c r="E15" s="106"/>
      <c r="F15" s="107" t="s">
        <v>74</v>
      </c>
      <c r="G15" s="107"/>
      <c r="H15" s="100">
        <v>10</v>
      </c>
      <c r="I15" s="100"/>
      <c r="J15" s="62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M18" s="105" t="s">
        <v>114</v>
      </c>
      <c r="N18" s="105"/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4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62"/>
      <c r="B28" s="62"/>
      <c r="C28" s="62"/>
      <c r="D28" s="61"/>
      <c r="E28" s="61"/>
      <c r="F28" s="61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56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62"/>
      <c r="B39" s="62"/>
      <c r="C39" s="62"/>
      <c r="D39" s="61"/>
      <c r="E39" s="61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296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3"/>
      <c r="B44" s="63"/>
      <c r="C44" s="63"/>
      <c r="D44" s="63"/>
      <c r="E44" s="63"/>
      <c r="F44" s="63"/>
      <c r="G44" s="63"/>
      <c r="H44" s="63"/>
      <c r="I44" s="63"/>
      <c r="J44" s="63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1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389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251</v>
      </c>
      <c r="B98" s="91"/>
      <c r="C98" s="91"/>
      <c r="D98" s="91"/>
      <c r="G98" s="91" t="s">
        <v>390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22" ht="16.5" customHeight="1" x14ac:dyDescent="0.35"/>
  </sheetData>
  <mergeCells count="104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M18:N18"/>
    <mergeCell ref="A19:J19"/>
    <mergeCell ref="A20:J20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2:J22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8:D101"/>
    <mergeCell ref="G98:J101"/>
    <mergeCell ref="A73:D73"/>
    <mergeCell ref="G73:J73"/>
    <mergeCell ref="A74:D77"/>
    <mergeCell ref="G74:J77"/>
    <mergeCell ref="A80:J95"/>
    <mergeCell ref="A97:D97"/>
    <mergeCell ref="G97:J97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M18:N18" location="'Concentrado '!A1" display="Indice"/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2"/>
  <sheetViews>
    <sheetView topLeftCell="A22" zoomScale="85" zoomScaleNormal="85" workbookViewId="0">
      <selection activeCell="D26" sqref="D26:F26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297</v>
      </c>
      <c r="E8" s="110"/>
      <c r="F8" s="110"/>
      <c r="G8" s="110"/>
      <c r="H8" s="110"/>
      <c r="I8" s="110"/>
      <c r="J8" s="110"/>
      <c r="M8" s="54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88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447</v>
      </c>
      <c r="E11" s="96"/>
      <c r="F11" s="96"/>
      <c r="G11" s="93" t="s">
        <v>83</v>
      </c>
      <c r="H11" s="93"/>
      <c r="I11" s="108" t="s">
        <v>446</v>
      </c>
      <c r="J11" s="108"/>
      <c r="M11" s="96"/>
      <c r="N11" s="96"/>
      <c r="O11" s="96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4</v>
      </c>
      <c r="E13" s="80"/>
      <c r="F13" s="80" t="s">
        <v>81</v>
      </c>
      <c r="G13" s="80"/>
      <c r="H13" s="80">
        <v>120</v>
      </c>
      <c r="I13" s="80"/>
      <c r="J13" s="64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4</v>
      </c>
      <c r="E14" s="100"/>
      <c r="F14" s="107" t="s">
        <v>78</v>
      </c>
      <c r="G14" s="107"/>
      <c r="H14" s="100"/>
      <c r="I14" s="100"/>
      <c r="J14" s="64" t="s">
        <v>73</v>
      </c>
      <c r="L14" s="96" t="s">
        <v>448</v>
      </c>
      <c r="M14" s="96"/>
      <c r="N14" s="96"/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113</v>
      </c>
      <c r="E15" s="106"/>
      <c r="F15" s="107" t="s">
        <v>74</v>
      </c>
      <c r="G15" s="107"/>
      <c r="H15" s="100">
        <v>30</v>
      </c>
      <c r="I15" s="100"/>
      <c r="J15" s="64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M18" s="105" t="s">
        <v>114</v>
      </c>
      <c r="N18" s="105"/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8" t="s">
        <v>502</v>
      </c>
      <c r="B20" s="98"/>
      <c r="C20" s="98"/>
      <c r="D20" s="98"/>
      <c r="E20" s="98"/>
      <c r="F20" s="98"/>
      <c r="G20" s="98"/>
      <c r="H20" s="98"/>
      <c r="I20" s="98"/>
      <c r="J20" s="98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4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64"/>
      <c r="B28" s="64"/>
      <c r="C28" s="64"/>
      <c r="D28" s="65"/>
      <c r="E28" s="65"/>
      <c r="F28" s="65"/>
      <c r="AM28" t="s">
        <v>46</v>
      </c>
    </row>
    <row r="29" spans="1:41" x14ac:dyDescent="0.35">
      <c r="A29" s="97" t="s">
        <v>36</v>
      </c>
      <c r="B29" s="97"/>
      <c r="C29" s="97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56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64"/>
      <c r="B39" s="64"/>
      <c r="C39" s="64"/>
      <c r="D39" s="65"/>
      <c r="E39" s="65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296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6"/>
      <c r="B44" s="66"/>
      <c r="C44" s="66"/>
      <c r="D44" s="66"/>
      <c r="E44" s="66"/>
      <c r="F44" s="66"/>
      <c r="G44" s="66"/>
      <c r="H44" s="66"/>
      <c r="I44" s="66"/>
      <c r="J44" s="6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391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98" ht="16.5" customHeight="1" x14ac:dyDescent="0.35"/>
    <row r="122" ht="16.5" customHeight="1" x14ac:dyDescent="0.35"/>
  </sheetData>
  <mergeCells count="100">
    <mergeCell ref="M11:O11"/>
    <mergeCell ref="A73:D73"/>
    <mergeCell ref="G73:J73"/>
    <mergeCell ref="A74:D77"/>
    <mergeCell ref="G74:J77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20:J2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2:J22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M18:N18"/>
    <mergeCell ref="A19:J19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L14:N14"/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M18:N18" location="'Concentrado '!A1" display="Indice"/>
    <hyperlink ref="L2:M2" location="'Concentrado '!A1" display="Indice"/>
  </hyperlinks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6"/>
  <sheetViews>
    <sheetView topLeftCell="A31" zoomScale="85" zoomScaleNormal="85" workbookViewId="0">
      <selection activeCell="D26" sqref="D26:F26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299</v>
      </c>
      <c r="E8" s="110"/>
      <c r="F8" s="110"/>
      <c r="G8" s="110"/>
      <c r="H8" s="110"/>
      <c r="I8" s="110"/>
      <c r="J8" s="110"/>
      <c r="M8" s="54">
        <v>0.49305555555555558</v>
      </c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88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447</v>
      </c>
      <c r="E11" s="96"/>
      <c r="F11" s="96"/>
      <c r="G11" s="93" t="s">
        <v>83</v>
      </c>
      <c r="H11" s="93"/>
      <c r="I11" s="108" t="s">
        <v>446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4</v>
      </c>
      <c r="E13" s="80"/>
      <c r="F13" s="80" t="s">
        <v>81</v>
      </c>
      <c r="G13" s="80"/>
      <c r="H13" s="80">
        <v>120</v>
      </c>
      <c r="I13" s="80"/>
      <c r="J13" s="64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4</v>
      </c>
      <c r="E14" s="100"/>
      <c r="F14" s="107" t="s">
        <v>78</v>
      </c>
      <c r="G14" s="107"/>
      <c r="H14" s="100"/>
      <c r="I14" s="100"/>
      <c r="J14" s="64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113</v>
      </c>
      <c r="E15" s="106"/>
      <c r="F15" s="107" t="s">
        <v>74</v>
      </c>
      <c r="G15" s="107"/>
      <c r="H15" s="100">
        <v>30</v>
      </c>
      <c r="I15" s="100"/>
      <c r="J15" s="64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M18" s="105" t="s">
        <v>114</v>
      </c>
      <c r="N18" s="105"/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4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64"/>
      <c r="B28" s="64"/>
      <c r="C28" s="64"/>
      <c r="D28" s="65"/>
      <c r="E28" s="65"/>
      <c r="F28" s="65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298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56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64"/>
      <c r="B39" s="64"/>
      <c r="C39" s="64"/>
      <c r="D39" s="65"/>
      <c r="E39" s="65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296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6"/>
      <c r="B44" s="66"/>
      <c r="C44" s="66"/>
      <c r="D44" s="66"/>
      <c r="E44" s="66"/>
      <c r="F44" s="66"/>
      <c r="G44" s="66"/>
      <c r="H44" s="66"/>
      <c r="I44" s="66"/>
      <c r="J44" s="6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392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397</v>
      </c>
      <c r="B98" s="91"/>
      <c r="C98" s="91"/>
      <c r="D98" s="91"/>
      <c r="G98" s="91" t="s">
        <v>393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04" spans="1:10" x14ac:dyDescent="0.35">
      <c r="A104" s="93"/>
      <c r="B104" s="93"/>
      <c r="C104" s="93"/>
      <c r="D104" s="93"/>
      <c r="E104" s="93"/>
      <c r="F104" s="93"/>
      <c r="G104" s="93"/>
      <c r="H104" s="93"/>
      <c r="I104" s="93"/>
      <c r="J104" s="93"/>
    </row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x14ac:dyDescent="0.35">
      <c r="A119" s="93"/>
      <c r="B119" s="93"/>
      <c r="C119" s="93"/>
      <c r="D119" s="93"/>
      <c r="E119" s="93"/>
      <c r="F119" s="93"/>
      <c r="G119" s="93"/>
      <c r="H119" s="93"/>
      <c r="I119" s="93"/>
      <c r="J119" s="93"/>
    </row>
    <row r="120" spans="1:10" ht="15" thickBot="1" x14ac:dyDescent="0.4"/>
    <row r="121" spans="1:10" ht="15.5" thickTop="1" thickBot="1" x14ac:dyDescent="0.4">
      <c r="A121" s="85" t="s">
        <v>29</v>
      </c>
      <c r="B121" s="86"/>
      <c r="C121" s="86"/>
      <c r="D121" s="87"/>
      <c r="G121" s="85" t="s">
        <v>29</v>
      </c>
      <c r="H121" s="86"/>
      <c r="I121" s="86"/>
      <c r="J121" s="87"/>
    </row>
    <row r="122" spans="1:10" ht="16.5" customHeight="1" thickTop="1" thickBot="1" x14ac:dyDescent="0.4">
      <c r="A122" s="91" t="s">
        <v>394</v>
      </c>
      <c r="B122" s="91"/>
      <c r="C122" s="91"/>
      <c r="D122" s="91"/>
      <c r="G122" s="91" t="s">
        <v>395</v>
      </c>
      <c r="H122" s="91"/>
      <c r="I122" s="91"/>
      <c r="J122" s="91"/>
    </row>
    <row r="123" spans="1:10" ht="15.5" thickTop="1" thickBot="1" x14ac:dyDescent="0.4">
      <c r="A123" s="91"/>
      <c r="B123" s="91"/>
      <c r="C123" s="91"/>
      <c r="D123" s="91"/>
      <c r="G123" s="91"/>
      <c r="H123" s="91"/>
      <c r="I123" s="91"/>
      <c r="J123" s="91"/>
    </row>
    <row r="124" spans="1:10" ht="15.5" thickTop="1" thickBot="1" x14ac:dyDescent="0.4">
      <c r="A124" s="91"/>
      <c r="B124" s="91"/>
      <c r="C124" s="91"/>
      <c r="D124" s="91"/>
      <c r="G124" s="91"/>
      <c r="H124" s="91"/>
      <c r="I124" s="91"/>
      <c r="J124" s="91"/>
    </row>
    <row r="125" spans="1:10" ht="15.5" thickTop="1" thickBot="1" x14ac:dyDescent="0.4">
      <c r="A125" s="91"/>
      <c r="B125" s="91"/>
      <c r="C125" s="91"/>
      <c r="D125" s="91"/>
      <c r="G125" s="91"/>
      <c r="H125" s="91"/>
      <c r="I125" s="91"/>
      <c r="J125" s="91"/>
    </row>
    <row r="126" spans="1:10" ht="15" thickTop="1" x14ac:dyDescent="0.35"/>
  </sheetData>
  <mergeCells count="109">
    <mergeCell ref="A98:D101"/>
    <mergeCell ref="G98:J101"/>
    <mergeCell ref="A104:J119"/>
    <mergeCell ref="A121:D121"/>
    <mergeCell ref="A122:D125"/>
    <mergeCell ref="A73:D73"/>
    <mergeCell ref="G73:J73"/>
    <mergeCell ref="A74:D77"/>
    <mergeCell ref="G74:J77"/>
    <mergeCell ref="A80:J95"/>
    <mergeCell ref="A97:D97"/>
    <mergeCell ref="G97:J97"/>
    <mergeCell ref="G121:J121"/>
    <mergeCell ref="G122:J12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2:J22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M18:N18"/>
    <mergeCell ref="A19:J19"/>
    <mergeCell ref="A20:J20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M18:N18" location="'Concentrado '!A1" display="Indice"/>
    <hyperlink ref="L2:M2" location="'Concentrado '!A1" display="Indice"/>
  </hyperlinks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2"/>
  <sheetViews>
    <sheetView topLeftCell="A22" zoomScale="85" zoomScaleNormal="85" workbookViewId="0">
      <selection activeCell="D26" sqref="D26:F26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302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303</v>
      </c>
      <c r="E8" s="110"/>
      <c r="F8" s="110"/>
      <c r="G8" s="110"/>
      <c r="H8" s="110"/>
      <c r="I8" s="110"/>
      <c r="J8" s="110"/>
      <c r="M8" s="54">
        <v>0.49305555555555558</v>
      </c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88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447</v>
      </c>
      <c r="E11" s="96"/>
      <c r="F11" s="96"/>
      <c r="G11" s="93" t="s">
        <v>83</v>
      </c>
      <c r="H11" s="93"/>
      <c r="I11" s="108" t="s">
        <v>446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4</v>
      </c>
      <c r="E13" s="80"/>
      <c r="F13" s="80" t="s">
        <v>81</v>
      </c>
      <c r="G13" s="80"/>
      <c r="H13" s="80">
        <v>120</v>
      </c>
      <c r="I13" s="80"/>
      <c r="J13" s="64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4</v>
      </c>
      <c r="E14" s="100"/>
      <c r="F14" s="107" t="s">
        <v>78</v>
      </c>
      <c r="G14" s="107"/>
      <c r="H14" s="100"/>
      <c r="I14" s="100"/>
      <c r="J14" s="64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64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M18" s="105" t="s">
        <v>114</v>
      </c>
      <c r="N18" s="105"/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8" t="s">
        <v>300</v>
      </c>
      <c r="B20" s="98"/>
      <c r="C20" s="98"/>
      <c r="D20" s="98"/>
      <c r="E20" s="98"/>
      <c r="F20" s="98"/>
      <c r="G20" s="98"/>
      <c r="H20" s="98"/>
      <c r="I20" s="98"/>
      <c r="J20" s="98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4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64"/>
      <c r="B28" s="64"/>
      <c r="C28" s="64"/>
      <c r="D28" s="65"/>
      <c r="E28" s="65"/>
      <c r="F28" s="65"/>
      <c r="AM28" t="s">
        <v>46</v>
      </c>
    </row>
    <row r="29" spans="1:41" x14ac:dyDescent="0.35">
      <c r="A29" s="97" t="s">
        <v>36</v>
      </c>
      <c r="B29" s="97"/>
      <c r="C29" s="97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56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64"/>
      <c r="B39" s="64"/>
      <c r="C39" s="64"/>
      <c r="D39" s="65"/>
      <c r="E39" s="65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296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 t="s">
        <v>301</v>
      </c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6"/>
      <c r="B44" s="66"/>
      <c r="C44" s="66"/>
      <c r="D44" s="66"/>
      <c r="E44" s="66"/>
      <c r="F44" s="66"/>
      <c r="G44" s="66"/>
      <c r="H44" s="66"/>
      <c r="I44" s="66"/>
      <c r="J44" s="6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398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398</v>
      </c>
      <c r="B98" s="91"/>
      <c r="C98" s="91"/>
      <c r="D98" s="91"/>
      <c r="G98" s="91"/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22" ht="16.5" customHeight="1" x14ac:dyDescent="0.35"/>
  </sheetData>
  <mergeCells count="103">
    <mergeCell ref="A98:D101"/>
    <mergeCell ref="G98:J101"/>
    <mergeCell ref="A73:D73"/>
    <mergeCell ref="G73:J73"/>
    <mergeCell ref="A74:D77"/>
    <mergeCell ref="G74:J77"/>
    <mergeCell ref="A80:J95"/>
    <mergeCell ref="A97:D97"/>
    <mergeCell ref="G97:J97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20:J2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2:J22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M18:N18"/>
    <mergeCell ref="A19:J19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M18:N18" location="'Concentrado '!A1" display="Indice"/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2"/>
  <sheetViews>
    <sheetView topLeftCell="A16" zoomScale="85" zoomScaleNormal="85" workbookViewId="0">
      <selection activeCell="D26" sqref="D26:F26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302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304</v>
      </c>
      <c r="E8" s="110"/>
      <c r="F8" s="110"/>
      <c r="G8" s="110"/>
      <c r="H8" s="110"/>
      <c r="I8" s="110"/>
      <c r="J8" s="110"/>
      <c r="M8" s="54">
        <v>0.49305555555555558</v>
      </c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88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447</v>
      </c>
      <c r="E11" s="96"/>
      <c r="F11" s="96"/>
      <c r="G11" s="93" t="s">
        <v>83</v>
      </c>
      <c r="H11" s="93"/>
      <c r="I11" s="108" t="s">
        <v>446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  <c r="M12" s="96" t="s">
        <v>448</v>
      </c>
      <c r="N12" s="96"/>
      <c r="O12" s="96"/>
    </row>
    <row r="13" spans="1:46" x14ac:dyDescent="0.35">
      <c r="A13" s="93" t="s">
        <v>82</v>
      </c>
      <c r="B13" s="93"/>
      <c r="C13" s="93"/>
      <c r="D13" s="80">
        <v>4</v>
      </c>
      <c r="E13" s="80"/>
      <c r="F13" s="80" t="s">
        <v>81</v>
      </c>
      <c r="G13" s="80"/>
      <c r="H13" s="80">
        <v>120</v>
      </c>
      <c r="I13" s="80"/>
      <c r="J13" s="64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4</v>
      </c>
      <c r="E14" s="100"/>
      <c r="F14" s="107" t="s">
        <v>78</v>
      </c>
      <c r="G14" s="107"/>
      <c r="H14" s="100"/>
      <c r="I14" s="100"/>
      <c r="J14" s="64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302</v>
      </c>
      <c r="E15" s="106"/>
      <c r="F15" s="107" t="s">
        <v>74</v>
      </c>
      <c r="G15" s="107"/>
      <c r="H15" s="100">
        <v>30</v>
      </c>
      <c r="I15" s="100"/>
      <c r="J15" s="64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M18" s="105" t="s">
        <v>114</v>
      </c>
      <c r="N18" s="105"/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8" t="s">
        <v>300</v>
      </c>
      <c r="B20" s="98"/>
      <c r="C20" s="98"/>
      <c r="D20" s="98"/>
      <c r="E20" s="98"/>
      <c r="F20" s="98"/>
      <c r="G20" s="98"/>
      <c r="H20" s="98"/>
      <c r="I20" s="98"/>
      <c r="J20" s="98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4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64"/>
      <c r="B28" s="64"/>
      <c r="C28" s="64"/>
      <c r="D28" s="65"/>
      <c r="E28" s="65"/>
      <c r="F28" s="65"/>
      <c r="AM28" t="s">
        <v>46</v>
      </c>
    </row>
    <row r="29" spans="1:41" x14ac:dyDescent="0.35">
      <c r="A29" s="97" t="s">
        <v>36</v>
      </c>
      <c r="B29" s="97"/>
      <c r="C29" s="97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56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64"/>
      <c r="B39" s="64"/>
      <c r="C39" s="64"/>
      <c r="D39" s="65"/>
      <c r="E39" s="65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296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 t="s">
        <v>301</v>
      </c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6"/>
      <c r="B44" s="66"/>
      <c r="C44" s="66"/>
      <c r="D44" s="66"/>
      <c r="E44" s="66"/>
      <c r="F44" s="66"/>
      <c r="G44" s="66"/>
      <c r="H44" s="66"/>
      <c r="I44" s="66"/>
      <c r="J44" s="6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399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398</v>
      </c>
      <c r="B98" s="91"/>
      <c r="C98" s="91"/>
      <c r="D98" s="91"/>
      <c r="G98" s="91" t="s">
        <v>128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22" ht="16.5" customHeight="1" x14ac:dyDescent="0.35"/>
  </sheetData>
  <mergeCells count="104">
    <mergeCell ref="M12:O12"/>
    <mergeCell ref="A98:D101"/>
    <mergeCell ref="G98:J101"/>
    <mergeCell ref="A73:D73"/>
    <mergeCell ref="G73:J73"/>
    <mergeCell ref="A74:D77"/>
    <mergeCell ref="G74:J77"/>
    <mergeCell ref="A80:J95"/>
    <mergeCell ref="A97:D97"/>
    <mergeCell ref="G97:J97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2:J22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M18:N18"/>
    <mergeCell ref="A19:J19"/>
    <mergeCell ref="A20:J20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M18:N18" location="'Concentrado '!A1" display="Indice"/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2"/>
  <sheetViews>
    <sheetView topLeftCell="A22" zoomScale="85" zoomScaleNormal="85" workbookViewId="0">
      <selection activeCell="D26" sqref="D26:F26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302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305</v>
      </c>
      <c r="E8" s="110"/>
      <c r="F8" s="110"/>
      <c r="G8" s="110"/>
      <c r="H8" s="110"/>
      <c r="I8" s="110"/>
      <c r="J8" s="110"/>
      <c r="M8" s="54">
        <v>0.51388888888888895</v>
      </c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450</v>
      </c>
      <c r="E11" s="96"/>
      <c r="F11" s="96"/>
      <c r="G11" s="93" t="s">
        <v>83</v>
      </c>
      <c r="H11" s="93"/>
      <c r="I11" s="108" t="s">
        <v>451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  <c r="M12" t="s">
        <v>449</v>
      </c>
    </row>
    <row r="13" spans="1:46" x14ac:dyDescent="0.35">
      <c r="A13" s="93" t="s">
        <v>82</v>
      </c>
      <c r="B13" s="93"/>
      <c r="C13" s="93"/>
      <c r="D13" s="80">
        <v>4</v>
      </c>
      <c r="E13" s="80"/>
      <c r="F13" s="80" t="s">
        <v>81</v>
      </c>
      <c r="G13" s="80"/>
      <c r="H13" s="80">
        <v>30</v>
      </c>
      <c r="I13" s="80"/>
      <c r="J13" s="64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3</v>
      </c>
      <c r="E14" s="100"/>
      <c r="F14" s="107" t="s">
        <v>78</v>
      </c>
      <c r="G14" s="107"/>
      <c r="H14" s="100">
        <v>10</v>
      </c>
      <c r="I14" s="100"/>
      <c r="J14" s="64" t="s">
        <v>73</v>
      </c>
      <c r="N14" s="96"/>
      <c r="O14" s="96"/>
      <c r="P14" s="96"/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113</v>
      </c>
      <c r="E15" s="106"/>
      <c r="F15" s="107" t="s">
        <v>74</v>
      </c>
      <c r="G15" s="107"/>
      <c r="H15" s="100">
        <v>10</v>
      </c>
      <c r="I15" s="100"/>
      <c r="J15" s="64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M18" s="105" t="s">
        <v>114</v>
      </c>
      <c r="N18" s="105"/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8" t="s">
        <v>307</v>
      </c>
      <c r="B20" s="98"/>
      <c r="C20" s="98"/>
      <c r="D20" s="98"/>
      <c r="E20" s="98"/>
      <c r="F20" s="98"/>
      <c r="G20" s="98"/>
      <c r="H20" s="98"/>
      <c r="I20" s="98"/>
      <c r="J20" s="98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51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76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64"/>
      <c r="B28" s="64"/>
      <c r="C28" s="64"/>
      <c r="D28" s="65"/>
      <c r="E28" s="65"/>
      <c r="F28" s="65"/>
      <c r="AM28" t="s">
        <v>46</v>
      </c>
    </row>
    <row r="29" spans="1:41" x14ac:dyDescent="0.35">
      <c r="A29" s="97" t="s">
        <v>36</v>
      </c>
      <c r="B29" s="97"/>
      <c r="C29" s="97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56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55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64"/>
      <c r="B39" s="64"/>
      <c r="C39" s="64"/>
      <c r="D39" s="65"/>
      <c r="E39" s="65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296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 t="s">
        <v>301</v>
      </c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6"/>
      <c r="B44" s="66"/>
      <c r="C44" s="66"/>
      <c r="D44" s="66"/>
      <c r="E44" s="66"/>
      <c r="F44" s="66"/>
      <c r="G44" s="66"/>
      <c r="H44" s="66"/>
      <c r="I44" s="66"/>
      <c r="J44" s="6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1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392</v>
      </c>
      <c r="B98" s="91"/>
      <c r="C98" s="91"/>
      <c r="D98" s="91"/>
      <c r="G98" s="91" t="s">
        <v>128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22" ht="16.5" customHeight="1" x14ac:dyDescent="0.35"/>
  </sheetData>
  <mergeCells count="104">
    <mergeCell ref="N14:P14"/>
    <mergeCell ref="A98:D101"/>
    <mergeCell ref="G98:J101"/>
    <mergeCell ref="A73:D73"/>
    <mergeCell ref="G73:J73"/>
    <mergeCell ref="A74:D77"/>
    <mergeCell ref="G74:J77"/>
    <mergeCell ref="A80:J95"/>
    <mergeCell ref="A97:D97"/>
    <mergeCell ref="G97:J97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2:J22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M18:N18"/>
    <mergeCell ref="A19:J19"/>
    <mergeCell ref="A20:J20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M18:N18" location="'Concentrado '!A1" display="Indice"/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2"/>
  <sheetViews>
    <sheetView topLeftCell="A14" zoomScale="85" zoomScaleNormal="85" workbookViewId="0">
      <selection activeCell="D26" sqref="D26:F26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302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306</v>
      </c>
      <c r="E8" s="110"/>
      <c r="F8" s="110"/>
      <c r="G8" s="110"/>
      <c r="H8" s="110"/>
      <c r="I8" s="110"/>
      <c r="J8" s="110"/>
      <c r="M8" s="54">
        <v>0.51388888888888895</v>
      </c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450</v>
      </c>
      <c r="E11" s="96"/>
      <c r="F11" s="96"/>
      <c r="G11" s="93" t="s">
        <v>83</v>
      </c>
      <c r="H11" s="93"/>
      <c r="I11" s="108" t="s">
        <v>451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4</v>
      </c>
      <c r="E13" s="80"/>
      <c r="F13" s="80" t="s">
        <v>81</v>
      </c>
      <c r="G13" s="80"/>
      <c r="H13" s="80">
        <v>30</v>
      </c>
      <c r="I13" s="80"/>
      <c r="J13" s="64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3</v>
      </c>
      <c r="E14" s="100"/>
      <c r="F14" s="107" t="s">
        <v>78</v>
      </c>
      <c r="G14" s="107"/>
      <c r="H14" s="100">
        <v>10</v>
      </c>
      <c r="I14" s="100"/>
      <c r="J14" s="64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113</v>
      </c>
      <c r="E15" s="106"/>
      <c r="F15" s="107" t="s">
        <v>74</v>
      </c>
      <c r="G15" s="107"/>
      <c r="H15" s="100">
        <v>10</v>
      </c>
      <c r="I15" s="100"/>
      <c r="J15" s="64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M18" s="105" t="s">
        <v>114</v>
      </c>
      <c r="N18" s="105"/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8" t="s">
        <v>307</v>
      </c>
      <c r="B20" s="98"/>
      <c r="C20" s="98"/>
      <c r="D20" s="98"/>
      <c r="E20" s="98"/>
      <c r="F20" s="98"/>
      <c r="G20" s="98"/>
      <c r="H20" s="98"/>
      <c r="I20" s="98"/>
      <c r="J20" s="98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51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4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64"/>
      <c r="B28" s="64"/>
      <c r="C28" s="64"/>
      <c r="D28" s="65"/>
      <c r="E28" s="65"/>
      <c r="F28" s="65"/>
      <c r="AM28" t="s">
        <v>46</v>
      </c>
    </row>
    <row r="29" spans="1:41" x14ac:dyDescent="0.35">
      <c r="A29" s="97" t="s">
        <v>36</v>
      </c>
      <c r="B29" s="97"/>
      <c r="C29" s="97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56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55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64"/>
      <c r="B39" s="64"/>
      <c r="C39" s="64"/>
      <c r="D39" s="65"/>
      <c r="E39" s="65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296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 t="s">
        <v>301</v>
      </c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6"/>
      <c r="B44" s="66"/>
      <c r="C44" s="66"/>
      <c r="D44" s="66"/>
      <c r="E44" s="66"/>
      <c r="F44" s="66"/>
      <c r="G44" s="66"/>
      <c r="H44" s="66"/>
      <c r="I44" s="66"/>
      <c r="J44" s="6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396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396</v>
      </c>
      <c r="B98" s="91"/>
      <c r="C98" s="91"/>
      <c r="D98" s="91"/>
      <c r="G98" s="91" t="s">
        <v>115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22" ht="16.5" customHeight="1" x14ac:dyDescent="0.35"/>
  </sheetData>
  <mergeCells count="103">
    <mergeCell ref="A98:D101"/>
    <mergeCell ref="G98:J101"/>
    <mergeCell ref="A73:D73"/>
    <mergeCell ref="G73:J73"/>
    <mergeCell ref="A74:D77"/>
    <mergeCell ref="G74:J77"/>
    <mergeCell ref="A80:J95"/>
    <mergeCell ref="A97:D97"/>
    <mergeCell ref="G97:J97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2:J22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M18:N18"/>
    <mergeCell ref="A19:J19"/>
    <mergeCell ref="A20:J20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M18:N18" location="'Concentrado '!A1" display="Indice"/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2"/>
  <sheetViews>
    <sheetView topLeftCell="A16" zoomScale="85" zoomScaleNormal="85" workbookViewId="0">
      <selection activeCell="D26" sqref="D26:F26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302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311</v>
      </c>
      <c r="E8" s="110"/>
      <c r="F8" s="110"/>
      <c r="G8" s="110"/>
      <c r="H8" s="110"/>
      <c r="I8" s="110"/>
      <c r="J8" s="110"/>
      <c r="M8" s="54">
        <v>0.51388888888888895</v>
      </c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106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450</v>
      </c>
      <c r="E11" s="96"/>
      <c r="F11" s="96"/>
      <c r="G11" s="93" t="s">
        <v>83</v>
      </c>
      <c r="H11" s="93"/>
      <c r="I11" s="108" t="s">
        <v>451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4</v>
      </c>
      <c r="E13" s="80"/>
      <c r="F13" s="80" t="s">
        <v>81</v>
      </c>
      <c r="G13" s="80"/>
      <c r="H13" s="80">
        <v>30</v>
      </c>
      <c r="I13" s="80"/>
      <c r="J13" s="64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3</v>
      </c>
      <c r="E14" s="100"/>
      <c r="F14" s="107" t="s">
        <v>78</v>
      </c>
      <c r="G14" s="107"/>
      <c r="H14" s="100">
        <v>10</v>
      </c>
      <c r="I14" s="100"/>
      <c r="J14" s="64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10</v>
      </c>
      <c r="I15" s="100"/>
      <c r="J15" s="64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M18" s="105" t="s">
        <v>114</v>
      </c>
      <c r="N18" s="105"/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8" t="s">
        <v>307</v>
      </c>
      <c r="B20" s="98"/>
      <c r="C20" s="98"/>
      <c r="D20" s="98"/>
      <c r="E20" s="98"/>
      <c r="F20" s="98"/>
      <c r="G20" s="98"/>
      <c r="H20" s="98"/>
      <c r="I20" s="98"/>
      <c r="J20" s="98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51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4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64"/>
      <c r="B28" s="64"/>
      <c r="C28" s="64"/>
      <c r="D28" s="65"/>
      <c r="E28" s="65"/>
      <c r="F28" s="65"/>
      <c r="AM28" t="s">
        <v>46</v>
      </c>
    </row>
    <row r="29" spans="1:41" x14ac:dyDescent="0.35">
      <c r="A29" s="97" t="s">
        <v>36</v>
      </c>
      <c r="B29" s="97"/>
      <c r="C29" s="97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56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55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64"/>
      <c r="B39" s="64"/>
      <c r="C39" s="64"/>
      <c r="D39" s="65"/>
      <c r="E39" s="65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296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 t="s">
        <v>308</v>
      </c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6"/>
      <c r="B44" s="66"/>
      <c r="C44" s="66"/>
      <c r="D44" s="66"/>
      <c r="E44" s="66"/>
      <c r="F44" s="66"/>
      <c r="G44" s="66"/>
      <c r="H44" s="66"/>
      <c r="I44" s="66"/>
      <c r="J44" s="6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28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400</v>
      </c>
      <c r="B98" s="91"/>
      <c r="C98" s="91"/>
      <c r="D98" s="91"/>
      <c r="G98" s="91" t="s">
        <v>401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22" ht="16.5" customHeight="1" x14ac:dyDescent="0.35"/>
  </sheetData>
  <mergeCells count="103">
    <mergeCell ref="A98:D101"/>
    <mergeCell ref="G98:J101"/>
    <mergeCell ref="A73:D73"/>
    <mergeCell ref="G73:J73"/>
    <mergeCell ref="A74:D77"/>
    <mergeCell ref="G74:J77"/>
    <mergeCell ref="A80:J95"/>
    <mergeCell ref="A97:D97"/>
    <mergeCell ref="G97:J97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2:J22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M18:N18"/>
    <mergeCell ref="A19:J19"/>
    <mergeCell ref="A20:J20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M18:N18" location="'Concentrado '!A1" display="Indice"/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6"/>
  <sheetViews>
    <sheetView zoomScale="85" zoomScaleNormal="85" workbookViewId="0">
      <selection sqref="A1:C3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302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310</v>
      </c>
      <c r="E8" s="110"/>
      <c r="F8" s="110"/>
      <c r="G8" s="110"/>
      <c r="H8" s="110"/>
      <c r="I8" s="110"/>
      <c r="J8" s="110"/>
      <c r="M8" s="54">
        <v>0.51388888888888895</v>
      </c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106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450</v>
      </c>
      <c r="E11" s="96"/>
      <c r="F11" s="96"/>
      <c r="G11" s="93" t="s">
        <v>83</v>
      </c>
      <c r="H11" s="93"/>
      <c r="I11" s="108" t="s">
        <v>451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  <c r="M12" t="s">
        <v>449</v>
      </c>
    </row>
    <row r="13" spans="1:46" x14ac:dyDescent="0.35">
      <c r="A13" s="93" t="s">
        <v>82</v>
      </c>
      <c r="B13" s="93"/>
      <c r="C13" s="93"/>
      <c r="D13" s="80">
        <v>4</v>
      </c>
      <c r="E13" s="80"/>
      <c r="F13" s="80" t="s">
        <v>81</v>
      </c>
      <c r="G13" s="80"/>
      <c r="H13" s="80">
        <v>30</v>
      </c>
      <c r="I13" s="80"/>
      <c r="J13" s="64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3</v>
      </c>
      <c r="E14" s="100"/>
      <c r="F14" s="107" t="s">
        <v>78</v>
      </c>
      <c r="G14" s="107"/>
      <c r="H14" s="100">
        <v>10</v>
      </c>
      <c r="I14" s="100"/>
      <c r="J14" s="64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302</v>
      </c>
      <c r="E15" s="106"/>
      <c r="F15" s="107" t="s">
        <v>74</v>
      </c>
      <c r="G15" s="107"/>
      <c r="H15" s="100">
        <v>10</v>
      </c>
      <c r="I15" s="100"/>
      <c r="J15" s="64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M18" s="105" t="s">
        <v>114</v>
      </c>
      <c r="N18" s="105"/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8" t="s">
        <v>309</v>
      </c>
      <c r="B20" s="98"/>
      <c r="C20" s="98"/>
      <c r="D20" s="98"/>
      <c r="E20" s="98"/>
      <c r="F20" s="98"/>
      <c r="G20" s="98"/>
      <c r="H20" s="98"/>
      <c r="I20" s="98"/>
      <c r="J20" s="98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51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64"/>
      <c r="B28" s="64"/>
      <c r="C28" s="64"/>
      <c r="D28" s="65"/>
      <c r="E28" s="65"/>
      <c r="F28" s="65"/>
      <c r="AM28" t="s">
        <v>46</v>
      </c>
    </row>
    <row r="29" spans="1:41" x14ac:dyDescent="0.35">
      <c r="A29" s="97" t="s">
        <v>36</v>
      </c>
      <c r="B29" s="97"/>
      <c r="C29" s="97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56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55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64"/>
      <c r="B39" s="64"/>
      <c r="C39" s="64"/>
      <c r="D39" s="65"/>
      <c r="E39" s="65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296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 t="s">
        <v>308</v>
      </c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6"/>
      <c r="B44" s="66"/>
      <c r="C44" s="66"/>
      <c r="D44" s="66"/>
      <c r="E44" s="66"/>
      <c r="F44" s="66"/>
      <c r="G44" s="66"/>
      <c r="H44" s="66"/>
      <c r="I44" s="66"/>
      <c r="J44" s="6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0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251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28</v>
      </c>
      <c r="B98" s="91"/>
      <c r="C98" s="91"/>
      <c r="D98" s="91"/>
      <c r="G98" s="91" t="s">
        <v>402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04" spans="1:10" x14ac:dyDescent="0.35">
      <c r="A104" s="93"/>
      <c r="B104" s="93"/>
      <c r="C104" s="93"/>
      <c r="D104" s="93"/>
      <c r="E104" s="93"/>
      <c r="F104" s="93"/>
      <c r="G104" s="93"/>
      <c r="H104" s="93"/>
      <c r="I104" s="93"/>
      <c r="J104" s="93"/>
    </row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x14ac:dyDescent="0.35">
      <c r="A119" s="93"/>
      <c r="B119" s="93"/>
      <c r="C119" s="93"/>
      <c r="D119" s="93"/>
      <c r="E119" s="93"/>
      <c r="F119" s="93"/>
      <c r="G119" s="93"/>
      <c r="H119" s="93"/>
      <c r="I119" s="93"/>
      <c r="J119" s="93"/>
    </row>
    <row r="120" spans="1:10" ht="15" thickBot="1" x14ac:dyDescent="0.4"/>
    <row r="121" spans="1:10" ht="15.5" thickTop="1" thickBot="1" x14ac:dyDescent="0.4">
      <c r="A121" s="85" t="s">
        <v>29</v>
      </c>
      <c r="B121" s="86"/>
      <c r="C121" s="86"/>
      <c r="D121" s="87"/>
    </row>
    <row r="122" spans="1:10" ht="16.5" customHeight="1" thickTop="1" thickBot="1" x14ac:dyDescent="0.4">
      <c r="A122" s="91" t="s">
        <v>403</v>
      </c>
      <c r="B122" s="91"/>
      <c r="C122" s="91"/>
      <c r="D122" s="91"/>
    </row>
    <row r="123" spans="1:10" ht="15.5" thickTop="1" thickBot="1" x14ac:dyDescent="0.4">
      <c r="A123" s="91"/>
      <c r="B123" s="91"/>
      <c r="C123" s="91"/>
      <c r="D123" s="91"/>
    </row>
    <row r="124" spans="1:10" ht="15.5" thickTop="1" thickBot="1" x14ac:dyDescent="0.4">
      <c r="A124" s="91"/>
      <c r="B124" s="91"/>
      <c r="C124" s="91"/>
      <c r="D124" s="91"/>
    </row>
    <row r="125" spans="1:10" ht="15.5" thickTop="1" thickBot="1" x14ac:dyDescent="0.4">
      <c r="A125" s="91"/>
      <c r="B125" s="91"/>
      <c r="C125" s="91"/>
      <c r="D125" s="91"/>
    </row>
    <row r="126" spans="1:10" ht="15" thickTop="1" x14ac:dyDescent="0.35"/>
  </sheetData>
  <mergeCells count="106">
    <mergeCell ref="A98:D101"/>
    <mergeCell ref="G98:J101"/>
    <mergeCell ref="A104:J119"/>
    <mergeCell ref="A121:D121"/>
    <mergeCell ref="A122:D125"/>
    <mergeCell ref="A73:D73"/>
    <mergeCell ref="G73:J73"/>
    <mergeCell ref="A74:D77"/>
    <mergeCell ref="G74:J77"/>
    <mergeCell ref="A80:J95"/>
    <mergeCell ref="A97:D97"/>
    <mergeCell ref="G97:J97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2:J22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M18:N18"/>
    <mergeCell ref="A19:J19"/>
    <mergeCell ref="A20:J20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M18:N18" location="'Concentrado '!A1" display="Indice"/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3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313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99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  <c r="AT7" t="s">
        <v>97</v>
      </c>
    </row>
    <row r="8" spans="1:46" ht="15" thickTop="1" x14ac:dyDescent="0.35">
      <c r="A8" s="109" t="s">
        <v>94</v>
      </c>
      <c r="B8" s="109"/>
      <c r="C8" s="109"/>
      <c r="D8" s="110" t="s">
        <v>312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156</v>
      </c>
      <c r="E11" s="96"/>
      <c r="F11" s="96"/>
      <c r="G11" s="93" t="s">
        <v>83</v>
      </c>
      <c r="H11" s="93"/>
      <c r="I11" s="108" t="s">
        <v>157</v>
      </c>
      <c r="J11" s="108"/>
      <c r="M11" s="96" t="s">
        <v>452</v>
      </c>
      <c r="N11" s="96"/>
      <c r="O11" s="96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3</v>
      </c>
      <c r="E13" s="80"/>
      <c r="F13" s="80" t="s">
        <v>81</v>
      </c>
      <c r="G13" s="80"/>
      <c r="H13" s="80">
        <v>60</v>
      </c>
      <c r="I13" s="80"/>
      <c r="J13" s="16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3</v>
      </c>
      <c r="E14" s="100"/>
      <c r="F14" s="107" t="s">
        <v>78</v>
      </c>
      <c r="G14" s="107"/>
      <c r="H14" s="100">
        <v>20</v>
      </c>
      <c r="I14" s="100"/>
      <c r="J14" s="16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119</v>
      </c>
      <c r="E15" s="106"/>
      <c r="F15" s="107" t="s">
        <v>74</v>
      </c>
      <c r="G15" s="107"/>
      <c r="H15" s="100">
        <v>20</v>
      </c>
      <c r="I15" s="100"/>
      <c r="J15" s="16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313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8" t="s">
        <v>307</v>
      </c>
      <c r="B20" s="98"/>
      <c r="C20" s="98"/>
      <c r="D20" s="98"/>
      <c r="E20" s="98"/>
      <c r="F20" s="98"/>
      <c r="G20" s="98"/>
      <c r="H20" s="98"/>
      <c r="I20" s="98"/>
      <c r="J20" s="98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54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  <c r="AJ24" t="s">
        <v>57</v>
      </c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  <c r="AJ25" t="s">
        <v>54</v>
      </c>
    </row>
    <row r="26" spans="1:41" x14ac:dyDescent="0.35">
      <c r="A26" s="93" t="s">
        <v>6</v>
      </c>
      <c r="B26" s="93"/>
      <c r="C26" s="93"/>
      <c r="D26" s="104" t="s">
        <v>76</v>
      </c>
      <c r="E26" s="104"/>
      <c r="F26" s="104"/>
      <c r="G26" s="93" t="s">
        <v>58</v>
      </c>
      <c r="H26" s="93"/>
      <c r="I26" s="93"/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130</v>
      </c>
      <c r="H27" s="93"/>
      <c r="I27" s="93"/>
      <c r="AK27" t="s">
        <v>53</v>
      </c>
      <c r="AM27" t="s">
        <v>52</v>
      </c>
      <c r="AO27" t="s">
        <v>40</v>
      </c>
    </row>
    <row r="28" spans="1:41" x14ac:dyDescent="0.35">
      <c r="A28" s="16"/>
      <c r="B28" s="16"/>
      <c r="C28" s="16"/>
      <c r="D28" s="19"/>
      <c r="E28" s="19"/>
      <c r="F28" s="19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  <c r="AJ32" t="s">
        <v>54</v>
      </c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56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16"/>
      <c r="B39" s="16"/>
      <c r="C39" s="16"/>
      <c r="D39" s="19"/>
      <c r="E39" s="19"/>
    </row>
    <row r="40" spans="1:39" x14ac:dyDescent="0.35">
      <c r="A40" s="97" t="s">
        <v>36</v>
      </c>
      <c r="B40" s="97"/>
      <c r="C40" s="97"/>
    </row>
    <row r="41" spans="1:39" x14ac:dyDescent="0.35">
      <c r="A41" s="98"/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18"/>
      <c r="B44" s="18"/>
      <c r="C44" s="18"/>
      <c r="D44" s="18"/>
      <c r="E44" s="18"/>
      <c r="F44" s="18"/>
      <c r="G44" s="18"/>
      <c r="H44" s="18"/>
      <c r="I44" s="18"/>
      <c r="J44" s="18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1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504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ht="15" thickBot="1" x14ac:dyDescent="0.4"/>
    <row r="98" spans="1:10" ht="15.5" thickTop="1" thickBot="1" x14ac:dyDescent="0.4">
      <c r="A98" s="85" t="s">
        <v>29</v>
      </c>
      <c r="B98" s="86"/>
      <c r="C98" s="86"/>
      <c r="D98" s="87"/>
      <c r="G98" s="85" t="s">
        <v>29</v>
      </c>
      <c r="H98" s="86"/>
      <c r="I98" s="86"/>
      <c r="J98" s="87"/>
    </row>
    <row r="99" spans="1:10" ht="16.5" customHeight="1" thickTop="1" thickBot="1" x14ac:dyDescent="0.4">
      <c r="A99" s="91" t="s">
        <v>503</v>
      </c>
      <c r="B99" s="91"/>
      <c r="C99" s="91"/>
      <c r="D99" s="91"/>
      <c r="G99" s="91" t="s">
        <v>115</v>
      </c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.5" thickTop="1" thickBot="1" x14ac:dyDescent="0.4">
      <c r="A102" s="91"/>
      <c r="B102" s="91"/>
      <c r="C102" s="91"/>
      <c r="D102" s="91"/>
      <c r="G102" s="91"/>
      <c r="H102" s="91"/>
      <c r="I102" s="91"/>
      <c r="J102" s="91"/>
    </row>
    <row r="103" spans="1:10" ht="15" thickTop="1" x14ac:dyDescent="0.35"/>
    <row r="123" ht="16.5" customHeight="1" x14ac:dyDescent="0.35"/>
  </sheetData>
  <mergeCells count="104">
    <mergeCell ref="M11:O11"/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9:D102"/>
    <mergeCell ref="G99:J102"/>
    <mergeCell ref="A73:D73"/>
    <mergeCell ref="G73:J73"/>
    <mergeCell ref="A74:D77"/>
    <mergeCell ref="G74:J77"/>
    <mergeCell ref="A81:J96"/>
    <mergeCell ref="A98:D98"/>
    <mergeCell ref="G98:J98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46:E46">
      <formula1>$AJ$38:$AJ$47</formula1>
    </dataValidation>
    <dataValidation type="list" allowBlank="1" showInputMessage="1" showErrorMessage="1" sqref="D16:E16">
      <formula1>$AT$2:$AT$7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23:E23">
      <formula1>$AJ$24:$AJ$35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3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313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99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  <c r="AT7" t="s">
        <v>97</v>
      </c>
    </row>
    <row r="8" spans="1:46" ht="15" thickTop="1" x14ac:dyDescent="0.35">
      <c r="A8" s="109" t="s">
        <v>94</v>
      </c>
      <c r="B8" s="109"/>
      <c r="C8" s="109"/>
      <c r="D8" s="110" t="s">
        <v>316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156</v>
      </c>
      <c r="E11" s="96"/>
      <c r="F11" s="96"/>
      <c r="G11" s="93" t="s">
        <v>83</v>
      </c>
      <c r="H11" s="93"/>
      <c r="I11" s="108" t="s">
        <v>157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3</v>
      </c>
      <c r="E13" s="80"/>
      <c r="F13" s="80" t="s">
        <v>81</v>
      </c>
      <c r="G13" s="80"/>
      <c r="H13" s="80">
        <v>60</v>
      </c>
      <c r="I13" s="80"/>
      <c r="J13" s="64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3</v>
      </c>
      <c r="E14" s="100"/>
      <c r="F14" s="107" t="s">
        <v>78</v>
      </c>
      <c r="G14" s="107"/>
      <c r="H14" s="100">
        <v>20</v>
      </c>
      <c r="I14" s="100"/>
      <c r="J14" s="64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119</v>
      </c>
      <c r="E15" s="106"/>
      <c r="F15" s="107" t="s">
        <v>74</v>
      </c>
      <c r="G15" s="107"/>
      <c r="H15" s="100">
        <v>20</v>
      </c>
      <c r="I15" s="100"/>
      <c r="J15" s="64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313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8" t="s">
        <v>307</v>
      </c>
      <c r="B20" s="98"/>
      <c r="C20" s="98"/>
      <c r="D20" s="98"/>
      <c r="E20" s="98"/>
      <c r="F20" s="98"/>
      <c r="G20" s="98"/>
      <c r="H20" s="98"/>
      <c r="I20" s="98"/>
      <c r="J20" s="98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54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  <c r="AJ24" t="s">
        <v>57</v>
      </c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  <c r="AJ25" t="s">
        <v>54</v>
      </c>
    </row>
    <row r="26" spans="1:41" x14ac:dyDescent="0.35">
      <c r="A26" s="93" t="s">
        <v>6</v>
      </c>
      <c r="B26" s="93"/>
      <c r="C26" s="93"/>
      <c r="D26" s="104" t="s">
        <v>76</v>
      </c>
      <c r="E26" s="104"/>
      <c r="F26" s="104"/>
      <c r="G26" s="93" t="s">
        <v>58</v>
      </c>
      <c r="H26" s="93"/>
      <c r="I26" s="93"/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130</v>
      </c>
      <c r="H27" s="93"/>
      <c r="I27" s="93"/>
      <c r="AK27" t="s">
        <v>53</v>
      </c>
      <c r="AM27" t="s">
        <v>52</v>
      </c>
      <c r="AO27" t="s">
        <v>40</v>
      </c>
    </row>
    <row r="28" spans="1:41" x14ac:dyDescent="0.35">
      <c r="A28" s="64"/>
      <c r="B28" s="64"/>
      <c r="C28" s="64"/>
      <c r="D28" s="65"/>
      <c r="E28" s="65"/>
      <c r="F28" s="65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  <c r="AJ32" t="s">
        <v>54</v>
      </c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56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64"/>
      <c r="B39" s="64"/>
      <c r="C39" s="64"/>
      <c r="D39" s="65"/>
      <c r="E39" s="65"/>
    </row>
    <row r="40" spans="1:39" x14ac:dyDescent="0.35">
      <c r="A40" s="97" t="s">
        <v>36</v>
      </c>
      <c r="B40" s="97"/>
      <c r="C40" s="97"/>
    </row>
    <row r="41" spans="1:39" x14ac:dyDescent="0.35">
      <c r="A41" s="98"/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6"/>
      <c r="B44" s="66"/>
      <c r="C44" s="66"/>
      <c r="D44" s="66"/>
      <c r="E44" s="66"/>
      <c r="F44" s="66"/>
      <c r="G44" s="66"/>
      <c r="H44" s="66"/>
      <c r="I44" s="66"/>
      <c r="J44" s="6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1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150</v>
      </c>
      <c r="B74" s="91"/>
      <c r="C74" s="91"/>
      <c r="D74" s="91"/>
      <c r="G74" s="91" t="s">
        <v>28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ht="15" thickBot="1" x14ac:dyDescent="0.4"/>
    <row r="98" spans="1:10" ht="15.5" thickTop="1" thickBot="1" x14ac:dyDescent="0.4">
      <c r="A98" s="85" t="s">
        <v>29</v>
      </c>
      <c r="B98" s="86"/>
      <c r="C98" s="86"/>
      <c r="D98" s="87"/>
      <c r="G98" s="85"/>
      <c r="H98" s="86"/>
      <c r="I98" s="86"/>
      <c r="J98" s="87"/>
    </row>
    <row r="99" spans="1:10" ht="16.5" customHeight="1" thickTop="1" thickBot="1" x14ac:dyDescent="0.4">
      <c r="A99" s="91" t="s">
        <v>398</v>
      </c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.5" thickTop="1" thickBot="1" x14ac:dyDescent="0.4">
      <c r="A102" s="91"/>
      <c r="B102" s="91"/>
      <c r="C102" s="91"/>
      <c r="D102" s="91"/>
      <c r="G102" s="91"/>
      <c r="H102" s="91"/>
      <c r="I102" s="91"/>
      <c r="J102" s="91"/>
    </row>
    <row r="103" spans="1:10" ht="15" thickTop="1" x14ac:dyDescent="0.35"/>
    <row r="121" ht="15.5" customHeight="1" x14ac:dyDescent="0.35"/>
    <row r="123" ht="16.5" customHeight="1" x14ac:dyDescent="0.35"/>
  </sheetData>
  <mergeCells count="103">
    <mergeCell ref="A99:D102"/>
    <mergeCell ref="G99:J102"/>
    <mergeCell ref="A73:D73"/>
    <mergeCell ref="G73:J73"/>
    <mergeCell ref="A74:D77"/>
    <mergeCell ref="G74:J77"/>
    <mergeCell ref="A81:J96"/>
    <mergeCell ref="A98:D98"/>
    <mergeCell ref="G98:J98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23:E23">
      <formula1>$AJ$24:$AJ$35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16:E16">
      <formula1>$AT$2:$AT$7</formula1>
    </dataValidation>
    <dataValidation type="list" allowBlank="1" showInputMessage="1" showErrorMessage="1" sqref="D46:E46">
      <formula1>$AJ$38:$AJ$47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3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302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302</v>
      </c>
      <c r="AT6" t="s">
        <v>99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  <c r="AT7" t="s">
        <v>97</v>
      </c>
    </row>
    <row r="8" spans="1:46" ht="15" thickTop="1" x14ac:dyDescent="0.35">
      <c r="A8" s="109" t="s">
        <v>94</v>
      </c>
      <c r="B8" s="109"/>
      <c r="C8" s="109"/>
      <c r="D8" s="110" t="s">
        <v>315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156</v>
      </c>
      <c r="E11" s="96"/>
      <c r="F11" s="96"/>
      <c r="G11" s="93" t="s">
        <v>83</v>
      </c>
      <c r="H11" s="93"/>
      <c r="I11" s="108" t="s">
        <v>157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3</v>
      </c>
      <c r="E13" s="80"/>
      <c r="F13" s="80" t="s">
        <v>81</v>
      </c>
      <c r="G13" s="80"/>
      <c r="H13" s="80">
        <v>60</v>
      </c>
      <c r="I13" s="80"/>
      <c r="J13" s="64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3</v>
      </c>
      <c r="E14" s="100"/>
      <c r="F14" s="107" t="s">
        <v>78</v>
      </c>
      <c r="G14" s="107"/>
      <c r="H14" s="100">
        <v>20</v>
      </c>
      <c r="I14" s="100"/>
      <c r="J14" s="64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302</v>
      </c>
      <c r="E15" s="106"/>
      <c r="F15" s="107" t="s">
        <v>74</v>
      </c>
      <c r="G15" s="107"/>
      <c r="H15" s="100">
        <v>20</v>
      </c>
      <c r="I15" s="100"/>
      <c r="J15" s="64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313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8" t="s">
        <v>307</v>
      </c>
      <c r="B20" s="98"/>
      <c r="C20" s="98"/>
      <c r="D20" s="98"/>
      <c r="E20" s="98"/>
      <c r="F20" s="98"/>
      <c r="G20" s="98"/>
      <c r="H20" s="98"/>
      <c r="I20" s="98"/>
      <c r="J20" s="98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54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  <c r="AJ24" t="s">
        <v>57</v>
      </c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  <c r="AJ25" t="s">
        <v>54</v>
      </c>
    </row>
    <row r="26" spans="1:41" x14ac:dyDescent="0.35">
      <c r="A26" s="93" t="s">
        <v>6</v>
      </c>
      <c r="B26" s="93"/>
      <c r="C26" s="93"/>
      <c r="D26" s="104" t="s">
        <v>76</v>
      </c>
      <c r="E26" s="104"/>
      <c r="F26" s="104"/>
      <c r="G26" s="93" t="s">
        <v>58</v>
      </c>
      <c r="H26" s="93"/>
      <c r="I26" s="93"/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130</v>
      </c>
      <c r="H27" s="93"/>
      <c r="I27" s="93"/>
      <c r="AK27" t="s">
        <v>53</v>
      </c>
      <c r="AM27" t="s">
        <v>52</v>
      </c>
      <c r="AO27" t="s">
        <v>40</v>
      </c>
    </row>
    <row r="28" spans="1:41" x14ac:dyDescent="0.35">
      <c r="A28" s="64"/>
      <c r="B28" s="64"/>
      <c r="C28" s="64"/>
      <c r="D28" s="65"/>
      <c r="E28" s="65"/>
      <c r="F28" s="65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  <c r="AJ32" t="s">
        <v>54</v>
      </c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56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64"/>
      <c r="B39" s="64"/>
      <c r="C39" s="64"/>
      <c r="D39" s="65"/>
      <c r="E39" s="65"/>
    </row>
    <row r="40" spans="1:39" x14ac:dyDescent="0.35">
      <c r="A40" s="97" t="s">
        <v>36</v>
      </c>
      <c r="B40" s="97"/>
      <c r="C40" s="97"/>
    </row>
    <row r="41" spans="1:39" x14ac:dyDescent="0.35">
      <c r="A41" s="98"/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6"/>
      <c r="B44" s="66"/>
      <c r="C44" s="66"/>
      <c r="D44" s="66"/>
      <c r="E44" s="66"/>
      <c r="F44" s="66"/>
      <c r="G44" s="66"/>
      <c r="H44" s="66"/>
      <c r="I44" s="66"/>
      <c r="J44" s="6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5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150</v>
      </c>
      <c r="B74" s="91"/>
      <c r="C74" s="91"/>
      <c r="D74" s="91"/>
      <c r="G74" s="91" t="s">
        <v>404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ht="15" thickBot="1" x14ac:dyDescent="0.4"/>
    <row r="98" spans="1:10" ht="15.5" thickTop="1" thickBot="1" x14ac:dyDescent="0.4">
      <c r="A98" s="85" t="s">
        <v>29</v>
      </c>
      <c r="B98" s="86"/>
      <c r="C98" s="86"/>
      <c r="D98" s="87"/>
      <c r="G98" s="85" t="s">
        <v>29</v>
      </c>
      <c r="H98" s="86"/>
      <c r="I98" s="86"/>
      <c r="J98" s="87"/>
    </row>
    <row r="99" spans="1:10" ht="16.5" customHeight="1" thickTop="1" thickBot="1" x14ac:dyDescent="0.4">
      <c r="A99" s="91" t="s">
        <v>405</v>
      </c>
      <c r="B99" s="91"/>
      <c r="C99" s="91"/>
      <c r="D99" s="91"/>
      <c r="G99" s="91" t="s">
        <v>28</v>
      </c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.5" thickTop="1" thickBot="1" x14ac:dyDescent="0.4">
      <c r="A102" s="91"/>
      <c r="B102" s="91"/>
      <c r="C102" s="91"/>
      <c r="D102" s="91"/>
      <c r="G102" s="91"/>
      <c r="H102" s="91"/>
      <c r="I102" s="91"/>
      <c r="J102" s="91"/>
    </row>
    <row r="103" spans="1:10" ht="15" thickTop="1" x14ac:dyDescent="0.35"/>
    <row r="121" ht="15.5" customHeight="1" x14ac:dyDescent="0.35"/>
    <row r="123" ht="16.5" customHeight="1" x14ac:dyDescent="0.35"/>
  </sheetData>
  <mergeCells count="103">
    <mergeCell ref="A99:D102"/>
    <mergeCell ref="G99:J102"/>
    <mergeCell ref="A73:D73"/>
    <mergeCell ref="G73:J73"/>
    <mergeCell ref="A74:D77"/>
    <mergeCell ref="G74:J77"/>
    <mergeCell ref="A81:J96"/>
    <mergeCell ref="A98:D98"/>
    <mergeCell ref="G98:J98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46:E46">
      <formula1>$AJ$38:$AJ$47</formula1>
    </dataValidation>
    <dataValidation type="list" allowBlank="1" showInputMessage="1" showErrorMessage="1" sqref="D16:E16">
      <formula1>$AT$2:$AT$7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23:E23">
      <formula1>$AJ$24:$AJ$35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5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317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318</v>
      </c>
      <c r="AT6" t="s">
        <v>99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  <c r="AT7" t="s">
        <v>97</v>
      </c>
    </row>
    <row r="8" spans="1:46" ht="15" thickTop="1" x14ac:dyDescent="0.35">
      <c r="A8" s="109" t="s">
        <v>94</v>
      </c>
      <c r="B8" s="109"/>
      <c r="C8" s="109"/>
      <c r="D8" s="110" t="s">
        <v>120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454</v>
      </c>
      <c r="E11" s="96"/>
      <c r="F11" s="96"/>
      <c r="G11" s="93" t="s">
        <v>83</v>
      </c>
      <c r="H11" s="93"/>
      <c r="I11" s="108" t="s">
        <v>455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  <c r="M12" s="96" t="s">
        <v>453</v>
      </c>
      <c r="N12" s="96"/>
      <c r="O12" s="96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f>25*31</f>
        <v>775</v>
      </c>
      <c r="I13" s="80"/>
      <c r="J13" s="64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31</v>
      </c>
      <c r="E14" s="100"/>
      <c r="F14" s="107" t="s">
        <v>78</v>
      </c>
      <c r="G14" s="107"/>
      <c r="H14" s="100">
        <v>25</v>
      </c>
      <c r="I14" s="100"/>
      <c r="J14" s="64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318</v>
      </c>
      <c r="E15" s="106"/>
      <c r="F15" s="107" t="s">
        <v>74</v>
      </c>
      <c r="G15" s="107"/>
      <c r="H15" s="100">
        <v>25</v>
      </c>
      <c r="I15" s="100"/>
      <c r="J15" s="64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8"/>
      <c r="B20" s="98"/>
      <c r="C20" s="98"/>
      <c r="D20" s="98"/>
      <c r="E20" s="98"/>
      <c r="F20" s="98"/>
      <c r="G20" s="98"/>
      <c r="H20" s="98"/>
      <c r="I20" s="98"/>
      <c r="J20" s="98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54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  <c r="AJ24" t="s">
        <v>57</v>
      </c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  <c r="AJ25" t="s">
        <v>54</v>
      </c>
    </row>
    <row r="26" spans="1:41" x14ac:dyDescent="0.35">
      <c r="A26" s="93" t="s">
        <v>6</v>
      </c>
      <c r="B26" s="93"/>
      <c r="C26" s="93"/>
      <c r="D26" s="104" t="s">
        <v>4</v>
      </c>
      <c r="E26" s="104"/>
      <c r="F26" s="104"/>
      <c r="G26" s="93" t="s">
        <v>58</v>
      </c>
      <c r="H26" s="93"/>
      <c r="I26" s="93"/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130</v>
      </c>
      <c r="H27" s="93"/>
      <c r="I27" s="93"/>
      <c r="AK27" t="s">
        <v>53</v>
      </c>
      <c r="AM27" t="s">
        <v>52</v>
      </c>
      <c r="AO27" t="s">
        <v>40</v>
      </c>
    </row>
    <row r="28" spans="1:41" x14ac:dyDescent="0.35">
      <c r="A28" s="64"/>
      <c r="B28" s="64"/>
      <c r="C28" s="64"/>
      <c r="D28" s="65"/>
      <c r="E28" s="65"/>
      <c r="F28" s="65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  <c r="AJ32" t="s">
        <v>54</v>
      </c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56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55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64"/>
      <c r="B39" s="64"/>
      <c r="C39" s="64"/>
      <c r="D39" s="65"/>
      <c r="E39" s="65"/>
    </row>
    <row r="40" spans="1:39" x14ac:dyDescent="0.35">
      <c r="A40" s="97" t="s">
        <v>36</v>
      </c>
      <c r="B40" s="97"/>
      <c r="C40" s="97"/>
    </row>
    <row r="41" spans="1:39" x14ac:dyDescent="0.35">
      <c r="A41" s="98"/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6"/>
      <c r="B44" s="66"/>
      <c r="C44" s="66"/>
      <c r="D44" s="66"/>
      <c r="E44" s="66"/>
      <c r="F44" s="66"/>
      <c r="G44" s="66"/>
      <c r="H44" s="66"/>
      <c r="I44" s="66"/>
      <c r="J44" s="6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150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ht="15" thickBot="1" x14ac:dyDescent="0.4"/>
    <row r="98" spans="1:10" ht="15.5" thickTop="1" thickBot="1" x14ac:dyDescent="0.4">
      <c r="A98" s="85" t="s">
        <v>29</v>
      </c>
      <c r="B98" s="86"/>
      <c r="C98" s="86"/>
      <c r="D98" s="87"/>
      <c r="G98" s="85" t="s">
        <v>29</v>
      </c>
      <c r="H98" s="86"/>
      <c r="I98" s="86"/>
      <c r="J98" s="87"/>
    </row>
    <row r="99" spans="1:10" ht="16.5" customHeight="1" thickTop="1" thickBot="1" x14ac:dyDescent="0.4">
      <c r="A99" s="91" t="s">
        <v>251</v>
      </c>
      <c r="B99" s="91"/>
      <c r="C99" s="91"/>
      <c r="D99" s="91"/>
      <c r="G99" s="91" t="s">
        <v>117</v>
      </c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.5" thickTop="1" thickBot="1" x14ac:dyDescent="0.4">
      <c r="A102" s="91"/>
      <c r="B102" s="91"/>
      <c r="C102" s="91"/>
      <c r="D102" s="91"/>
      <c r="G102" s="91"/>
      <c r="H102" s="91"/>
      <c r="I102" s="91"/>
      <c r="J102" s="91"/>
    </row>
    <row r="103" spans="1:10" ht="15" thickTop="1" x14ac:dyDescent="0.35"/>
    <row r="104" spans="1:10" x14ac:dyDescent="0.35">
      <c r="A104" s="93"/>
      <c r="B104" s="93"/>
      <c r="C104" s="93"/>
      <c r="D104" s="93"/>
      <c r="E104" s="93"/>
      <c r="F104" s="93"/>
      <c r="G104" s="93"/>
      <c r="H104" s="93"/>
      <c r="I104" s="93"/>
      <c r="J104" s="93"/>
    </row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ht="15" thickBot="1" x14ac:dyDescent="0.4">
      <c r="A119" s="93"/>
      <c r="B119" s="93"/>
      <c r="C119" s="93"/>
      <c r="D119" s="93"/>
      <c r="E119" s="93"/>
      <c r="F119" s="93"/>
      <c r="G119" s="93"/>
      <c r="H119" s="93"/>
      <c r="I119" s="93"/>
      <c r="J119" s="93"/>
    </row>
    <row r="120" spans="1:10" ht="15.5" thickTop="1" thickBot="1" x14ac:dyDescent="0.4">
      <c r="A120" s="85" t="s">
        <v>29</v>
      </c>
      <c r="B120" s="86"/>
      <c r="C120" s="86"/>
      <c r="D120" s="87"/>
      <c r="G120" s="85" t="s">
        <v>29</v>
      </c>
      <c r="H120" s="86"/>
      <c r="I120" s="86"/>
      <c r="J120" s="87"/>
    </row>
    <row r="121" spans="1:10" ht="15.5" thickTop="1" thickBot="1" x14ac:dyDescent="0.4">
      <c r="A121" s="91" t="s">
        <v>117</v>
      </c>
      <c r="B121" s="91"/>
      <c r="C121" s="91"/>
      <c r="D121" s="91"/>
      <c r="G121" s="91" t="s">
        <v>117</v>
      </c>
      <c r="H121" s="91"/>
      <c r="I121" s="91"/>
      <c r="J121" s="91"/>
    </row>
    <row r="122" spans="1:10" ht="15.5" thickTop="1" thickBot="1" x14ac:dyDescent="0.4">
      <c r="A122" s="91"/>
      <c r="B122" s="91"/>
      <c r="C122" s="91"/>
      <c r="D122" s="91"/>
      <c r="G122" s="91"/>
      <c r="H122" s="91"/>
      <c r="I122" s="91"/>
      <c r="J122" s="91"/>
    </row>
    <row r="123" spans="1:10" ht="16.5" customHeight="1" thickTop="1" thickBot="1" x14ac:dyDescent="0.4">
      <c r="A123" s="91"/>
      <c r="B123" s="91"/>
      <c r="C123" s="91"/>
      <c r="D123" s="91"/>
      <c r="G123" s="91"/>
      <c r="H123" s="91"/>
      <c r="I123" s="91"/>
      <c r="J123" s="91"/>
    </row>
    <row r="124" spans="1:10" ht="15.5" thickTop="1" thickBot="1" x14ac:dyDescent="0.4">
      <c r="A124" s="91"/>
      <c r="B124" s="91"/>
      <c r="C124" s="91"/>
      <c r="D124" s="91"/>
      <c r="G124" s="91"/>
      <c r="H124" s="91"/>
      <c r="I124" s="91"/>
      <c r="J124" s="91"/>
    </row>
    <row r="125" spans="1:10" ht="15" thickTop="1" x14ac:dyDescent="0.35"/>
  </sheetData>
  <mergeCells count="109">
    <mergeCell ref="M12:O12"/>
    <mergeCell ref="A99:D102"/>
    <mergeCell ref="G99:J102"/>
    <mergeCell ref="A104:J119"/>
    <mergeCell ref="A120:D120"/>
    <mergeCell ref="G120:J120"/>
    <mergeCell ref="A121:D124"/>
    <mergeCell ref="G121:J124"/>
    <mergeCell ref="A73:D73"/>
    <mergeCell ref="G73:J73"/>
    <mergeCell ref="A74:D77"/>
    <mergeCell ref="G74:J77"/>
    <mergeCell ref="A81:J96"/>
    <mergeCell ref="A98:D98"/>
    <mergeCell ref="G98:J98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23:E23">
      <formula1>$AJ$24:$AJ$35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16:E16">
      <formula1>$AT$2:$AT$7</formula1>
    </dataValidation>
    <dataValidation type="list" allowBlank="1" showInputMessage="1" showErrorMessage="1" sqref="D46:E46">
      <formula1>$AJ$38:$AJ$47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6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L5" s="38">
        <v>0.51736111111111105</v>
      </c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120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166</v>
      </c>
      <c r="E11" s="96"/>
      <c r="F11" s="96"/>
      <c r="G11" s="93" t="s">
        <v>83</v>
      </c>
      <c r="H11" s="93"/>
      <c r="I11" s="108" t="s">
        <v>167</v>
      </c>
      <c r="J11" s="108"/>
      <c r="M11" t="s">
        <v>456</v>
      </c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f>30+30+150</f>
        <v>210</v>
      </c>
      <c r="I13" s="80"/>
      <c r="J13" s="16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5</v>
      </c>
      <c r="E14" s="100"/>
      <c r="F14" s="107" t="s">
        <v>78</v>
      </c>
      <c r="G14" s="107"/>
      <c r="H14" s="100">
        <v>50</v>
      </c>
      <c r="I14" s="100"/>
      <c r="J14" s="16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119</v>
      </c>
      <c r="E15" s="106"/>
      <c r="F15" s="107" t="s">
        <v>74</v>
      </c>
      <c r="G15" s="107"/>
      <c r="H15" s="100" t="s">
        <v>319</v>
      </c>
      <c r="I15" s="100"/>
      <c r="J15" s="16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104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 t="s">
        <v>76</v>
      </c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71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130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16"/>
      <c r="B28" s="16"/>
      <c r="C28" s="16"/>
      <c r="D28" s="19"/>
      <c r="E28" s="19"/>
      <c r="F28" s="19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505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 t="s">
        <v>506</v>
      </c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56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16"/>
      <c r="B39" s="16"/>
      <c r="C39" s="16"/>
      <c r="D39" s="19"/>
      <c r="E39" s="19"/>
    </row>
    <row r="40" spans="1:39" x14ac:dyDescent="0.35">
      <c r="A40" s="97" t="s">
        <v>36</v>
      </c>
      <c r="B40" s="97"/>
      <c r="C40" s="97"/>
    </row>
    <row r="41" spans="1:39" x14ac:dyDescent="0.35">
      <c r="A41" s="98"/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18"/>
      <c r="B44" s="18"/>
      <c r="C44" s="18"/>
      <c r="D44" s="18"/>
      <c r="E44" s="18"/>
      <c r="F44" s="18"/>
      <c r="G44" s="18"/>
      <c r="H44" s="18"/>
      <c r="I44" s="18"/>
      <c r="J44" s="18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1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406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ht="15" thickBot="1" x14ac:dyDescent="0.4"/>
    <row r="98" spans="1:10" ht="15.5" thickTop="1" thickBot="1" x14ac:dyDescent="0.4">
      <c r="A98" s="85" t="s">
        <v>29</v>
      </c>
      <c r="B98" s="86"/>
      <c r="C98" s="86"/>
      <c r="D98" s="87"/>
      <c r="G98" s="85" t="s">
        <v>29</v>
      </c>
      <c r="H98" s="86"/>
      <c r="I98" s="86"/>
      <c r="J98" s="87"/>
    </row>
    <row r="99" spans="1:10" ht="15.5" thickTop="1" thickBot="1" x14ac:dyDescent="0.4">
      <c r="A99" s="91" t="s">
        <v>28</v>
      </c>
      <c r="B99" s="91"/>
      <c r="C99" s="91"/>
      <c r="D99" s="91"/>
      <c r="G99" s="91" t="s">
        <v>407</v>
      </c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.5" thickTop="1" thickBot="1" x14ac:dyDescent="0.4">
      <c r="A102" s="91"/>
      <c r="B102" s="91"/>
      <c r="C102" s="91"/>
      <c r="D102" s="91"/>
      <c r="G102" s="91"/>
      <c r="H102" s="91"/>
      <c r="I102" s="91"/>
      <c r="J102" s="91"/>
    </row>
    <row r="103" spans="1:10" ht="15" thickTop="1" x14ac:dyDescent="0.35"/>
    <row r="104" spans="1:10" x14ac:dyDescent="0.35">
      <c r="A104" s="93"/>
      <c r="B104" s="93"/>
      <c r="C104" s="93"/>
      <c r="D104" s="93"/>
      <c r="E104" s="93"/>
      <c r="F104" s="93"/>
      <c r="G104" s="93"/>
      <c r="H104" s="93"/>
      <c r="I104" s="93"/>
      <c r="J104" s="93"/>
    </row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x14ac:dyDescent="0.35">
      <c r="A119" s="93"/>
      <c r="B119" s="93"/>
      <c r="C119" s="93"/>
      <c r="D119" s="93"/>
      <c r="E119" s="93"/>
      <c r="F119" s="93"/>
      <c r="G119" s="93"/>
      <c r="H119" s="93"/>
      <c r="I119" s="93"/>
      <c r="J119" s="93"/>
    </row>
    <row r="120" spans="1:10" ht="15" thickBot="1" x14ac:dyDescent="0.4"/>
    <row r="121" spans="1:10" ht="15.5" thickTop="1" thickBot="1" x14ac:dyDescent="0.4">
      <c r="A121" s="85" t="s">
        <v>29</v>
      </c>
      <c r="B121" s="86"/>
      <c r="C121" s="86"/>
      <c r="D121" s="87"/>
      <c r="G121" s="85" t="s">
        <v>29</v>
      </c>
      <c r="H121" s="86"/>
      <c r="I121" s="86"/>
      <c r="J121" s="87"/>
    </row>
    <row r="122" spans="1:10" ht="15.5" thickTop="1" thickBot="1" x14ac:dyDescent="0.4">
      <c r="A122" s="91" t="s">
        <v>117</v>
      </c>
      <c r="B122" s="91"/>
      <c r="C122" s="91"/>
      <c r="D122" s="91"/>
      <c r="G122" s="91" t="s">
        <v>408</v>
      </c>
      <c r="H122" s="91"/>
      <c r="I122" s="91"/>
      <c r="J122" s="91"/>
    </row>
    <row r="123" spans="1:10" ht="16.5" customHeight="1" thickTop="1" thickBot="1" x14ac:dyDescent="0.4">
      <c r="A123" s="91"/>
      <c r="B123" s="91"/>
      <c r="C123" s="91"/>
      <c r="D123" s="91"/>
      <c r="G123" s="91"/>
      <c r="H123" s="91"/>
      <c r="I123" s="91"/>
      <c r="J123" s="91"/>
    </row>
    <row r="124" spans="1:10" ht="15.5" thickTop="1" thickBot="1" x14ac:dyDescent="0.4">
      <c r="A124" s="91"/>
      <c r="B124" s="91"/>
      <c r="C124" s="91"/>
      <c r="D124" s="91"/>
      <c r="G124" s="91"/>
      <c r="H124" s="91"/>
      <c r="I124" s="91"/>
      <c r="J124" s="91"/>
    </row>
    <row r="125" spans="1:10" ht="15.5" thickTop="1" thickBot="1" x14ac:dyDescent="0.4">
      <c r="A125" s="91"/>
      <c r="B125" s="91"/>
      <c r="C125" s="91"/>
      <c r="D125" s="91"/>
      <c r="G125" s="91"/>
      <c r="H125" s="91"/>
      <c r="I125" s="91"/>
      <c r="J125" s="91"/>
    </row>
    <row r="126" spans="1:10" ht="15" thickTop="1" x14ac:dyDescent="0.35"/>
  </sheetData>
  <mergeCells count="108">
    <mergeCell ref="A104:J119"/>
    <mergeCell ref="A121:D121"/>
    <mergeCell ref="G121:J121"/>
    <mergeCell ref="A122:D125"/>
    <mergeCell ref="G122:J125"/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9:D102"/>
    <mergeCell ref="G99:J102"/>
    <mergeCell ref="A73:D73"/>
    <mergeCell ref="G73:J73"/>
    <mergeCell ref="A74:D77"/>
    <mergeCell ref="G74:J77"/>
    <mergeCell ref="A81:J96"/>
    <mergeCell ref="A98:D98"/>
    <mergeCell ref="G98:J98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3"/>
  <sheetViews>
    <sheetView topLeftCell="A31"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320</v>
      </c>
      <c r="E8" s="110"/>
      <c r="F8" s="110"/>
      <c r="G8" s="110"/>
      <c r="H8" s="110"/>
      <c r="I8" s="110"/>
      <c r="J8" s="110"/>
      <c r="M8" s="38">
        <v>0.5493055555555556</v>
      </c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170</v>
      </c>
      <c r="E11" s="96"/>
      <c r="F11" s="96"/>
      <c r="G11" s="93" t="s">
        <v>83</v>
      </c>
      <c r="H11" s="93"/>
      <c r="I11" s="108" t="s">
        <v>171</v>
      </c>
      <c r="J11" s="108"/>
      <c r="M11" t="s">
        <v>457</v>
      </c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2</v>
      </c>
      <c r="E13" s="80"/>
      <c r="F13" s="80" t="s">
        <v>81</v>
      </c>
      <c r="G13" s="80"/>
      <c r="H13" s="80">
        <v>120</v>
      </c>
      <c r="I13" s="80"/>
      <c r="J13" s="16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4</v>
      </c>
      <c r="E14" s="100"/>
      <c r="F14" s="107" t="s">
        <v>78</v>
      </c>
      <c r="G14" s="107"/>
      <c r="H14" s="100"/>
      <c r="I14" s="100"/>
      <c r="J14" s="16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16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4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130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16"/>
      <c r="B28" s="16"/>
      <c r="C28" s="16"/>
      <c r="D28" s="19"/>
      <c r="E28" s="19"/>
      <c r="F28" s="19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149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56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16"/>
      <c r="B39" s="16"/>
      <c r="C39" s="16"/>
      <c r="D39" s="19"/>
      <c r="E39" s="19"/>
    </row>
    <row r="40" spans="1:39" x14ac:dyDescent="0.35">
      <c r="A40" s="97" t="s">
        <v>36</v>
      </c>
      <c r="B40" s="97"/>
      <c r="C40" s="97"/>
    </row>
    <row r="41" spans="1:39" x14ac:dyDescent="0.35">
      <c r="A41" s="98"/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18"/>
      <c r="B44" s="18"/>
      <c r="C44" s="18"/>
      <c r="D44" s="18"/>
      <c r="E44" s="18"/>
      <c r="F44" s="18"/>
      <c r="G44" s="18"/>
      <c r="H44" s="18"/>
      <c r="I44" s="18"/>
      <c r="J44" s="18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ht="15" thickBot="1" x14ac:dyDescent="0.4"/>
    <row r="98" spans="1:10" ht="15.5" thickTop="1" thickBot="1" x14ac:dyDescent="0.4">
      <c r="A98" s="85" t="s">
        <v>29</v>
      </c>
      <c r="B98" s="86"/>
      <c r="C98" s="86"/>
      <c r="D98" s="87"/>
      <c r="G98" s="85" t="s">
        <v>29</v>
      </c>
      <c r="H98" s="86"/>
      <c r="I98" s="86"/>
      <c r="J98" s="87"/>
    </row>
    <row r="99" spans="1:10" ht="15.5" thickTop="1" thickBot="1" x14ac:dyDescent="0.4">
      <c r="A99" s="91" t="s">
        <v>117</v>
      </c>
      <c r="B99" s="91"/>
      <c r="C99" s="91"/>
      <c r="D99" s="91"/>
      <c r="G99" s="91" t="s">
        <v>409</v>
      </c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.5" thickTop="1" thickBot="1" x14ac:dyDescent="0.4">
      <c r="A102" s="91"/>
      <c r="B102" s="91"/>
      <c r="C102" s="91"/>
      <c r="D102" s="91"/>
      <c r="G102" s="91"/>
      <c r="H102" s="91"/>
      <c r="I102" s="91"/>
      <c r="J102" s="91"/>
    </row>
    <row r="103" spans="1:10" ht="15" thickTop="1" x14ac:dyDescent="0.35"/>
    <row r="123" ht="16.5" customHeight="1" x14ac:dyDescent="0.35"/>
  </sheetData>
  <mergeCells count="103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9:D102"/>
    <mergeCell ref="G99:J102"/>
    <mergeCell ref="A73:D73"/>
    <mergeCell ref="G73:J73"/>
    <mergeCell ref="A74:D77"/>
    <mergeCell ref="G74:J77"/>
    <mergeCell ref="A81:J96"/>
    <mergeCell ref="A98:D98"/>
    <mergeCell ref="G98:J98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3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L6" s="38">
        <v>0.5493055555555556</v>
      </c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321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  <c r="M10" s="38"/>
    </row>
    <row r="11" spans="1:46" x14ac:dyDescent="0.35">
      <c r="A11" s="93" t="s">
        <v>84</v>
      </c>
      <c r="B11" s="93"/>
      <c r="C11" s="93"/>
      <c r="D11" s="96" t="s">
        <v>170</v>
      </c>
      <c r="E11" s="96"/>
      <c r="F11" s="96"/>
      <c r="G11" s="93" t="s">
        <v>83</v>
      </c>
      <c r="H11" s="93"/>
      <c r="I11" s="108" t="s">
        <v>171</v>
      </c>
      <c r="J11" s="108"/>
      <c r="M11" t="s">
        <v>457</v>
      </c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2</v>
      </c>
      <c r="E13" s="80"/>
      <c r="F13" s="80" t="s">
        <v>81</v>
      </c>
      <c r="G13" s="80"/>
      <c r="H13" s="80">
        <v>120</v>
      </c>
      <c r="I13" s="80"/>
      <c r="J13" s="68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4</v>
      </c>
      <c r="E14" s="100"/>
      <c r="F14" s="107" t="s">
        <v>78</v>
      </c>
      <c r="G14" s="107"/>
      <c r="H14" s="100"/>
      <c r="I14" s="100"/>
      <c r="J14" s="68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68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4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130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68"/>
      <c r="B28" s="68"/>
      <c r="C28" s="68"/>
      <c r="D28" s="67"/>
      <c r="E28" s="67"/>
      <c r="F28" s="67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149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56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68"/>
      <c r="B39" s="68"/>
      <c r="C39" s="68"/>
      <c r="D39" s="67"/>
      <c r="E39" s="67"/>
    </row>
    <row r="40" spans="1:39" x14ac:dyDescent="0.35">
      <c r="A40" s="97" t="s">
        <v>36</v>
      </c>
      <c r="B40" s="97"/>
      <c r="C40" s="97"/>
    </row>
    <row r="41" spans="1:39" x14ac:dyDescent="0.35">
      <c r="A41" s="98"/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9"/>
      <c r="B44" s="69"/>
      <c r="C44" s="69"/>
      <c r="D44" s="69"/>
      <c r="E44" s="69"/>
      <c r="F44" s="69"/>
      <c r="G44" s="69"/>
      <c r="H44" s="69"/>
      <c r="I44" s="69"/>
      <c r="J44" s="69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0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121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ht="15" thickBot="1" x14ac:dyDescent="0.4"/>
    <row r="98" spans="1:10" ht="15.5" thickTop="1" thickBot="1" x14ac:dyDescent="0.4">
      <c r="A98" s="85" t="s">
        <v>29</v>
      </c>
      <c r="B98" s="86"/>
      <c r="C98" s="86"/>
      <c r="D98" s="87"/>
      <c r="G98" s="85" t="s">
        <v>29</v>
      </c>
      <c r="H98" s="86"/>
      <c r="I98" s="86"/>
      <c r="J98" s="87"/>
    </row>
    <row r="99" spans="1:10" ht="15.5" thickTop="1" thickBot="1" x14ac:dyDescent="0.4">
      <c r="A99" s="91" t="s">
        <v>117</v>
      </c>
      <c r="B99" s="91"/>
      <c r="C99" s="91"/>
      <c r="D99" s="91"/>
      <c r="G99" s="91" t="s">
        <v>251</v>
      </c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.5" thickTop="1" thickBot="1" x14ac:dyDescent="0.4">
      <c r="A102" s="91"/>
      <c r="B102" s="91"/>
      <c r="C102" s="91"/>
      <c r="D102" s="91"/>
      <c r="G102" s="91"/>
      <c r="H102" s="91"/>
      <c r="I102" s="91"/>
      <c r="J102" s="91"/>
    </row>
    <row r="103" spans="1:10" ht="15" thickTop="1" x14ac:dyDescent="0.35"/>
    <row r="123" ht="16.5" customHeight="1" x14ac:dyDescent="0.35"/>
  </sheetData>
  <mergeCells count="103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9:D102"/>
    <mergeCell ref="G99:J102"/>
    <mergeCell ref="A73:D73"/>
    <mergeCell ref="G73:J73"/>
    <mergeCell ref="A74:D77"/>
    <mergeCell ref="G74:J77"/>
    <mergeCell ref="A81:J96"/>
    <mergeCell ref="A98:D98"/>
    <mergeCell ref="G98:J98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3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L7" s="38">
        <v>0.14583333333333334</v>
      </c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172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95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  <c r="L10" t="s">
        <v>458</v>
      </c>
    </row>
    <row r="11" spans="1:46" x14ac:dyDescent="0.35">
      <c r="A11" s="93" t="s">
        <v>84</v>
      </c>
      <c r="B11" s="93"/>
      <c r="C11" s="93"/>
      <c r="D11" s="96" t="s">
        <v>173</v>
      </c>
      <c r="E11" s="96"/>
      <c r="F11" s="96"/>
      <c r="G11" s="93" t="s">
        <v>83</v>
      </c>
      <c r="H11" s="93"/>
      <c r="I11" s="108" t="s">
        <v>174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60</v>
      </c>
      <c r="I13" s="80"/>
      <c r="J13" s="5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2</v>
      </c>
      <c r="E14" s="100"/>
      <c r="F14" s="107" t="s">
        <v>78</v>
      </c>
      <c r="G14" s="107"/>
      <c r="H14" s="100"/>
      <c r="I14" s="100"/>
      <c r="J14" s="5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5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112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 t="s">
        <v>322</v>
      </c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51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130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5"/>
      <c r="B28" s="5"/>
      <c r="C28" s="5"/>
      <c r="D28" s="7"/>
      <c r="E28" s="7"/>
      <c r="F28" s="7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55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5"/>
      <c r="B39" s="5"/>
      <c r="C39" s="5"/>
      <c r="D39" s="7"/>
      <c r="E39" s="7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330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"/>
      <c r="B44" s="6"/>
      <c r="C44" s="6"/>
      <c r="D44" s="6"/>
      <c r="E44" s="6"/>
      <c r="F44" s="6"/>
      <c r="G44" s="6"/>
      <c r="H44" s="6"/>
      <c r="I44" s="6"/>
      <c r="J44" s="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28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ht="15" thickBot="1" x14ac:dyDescent="0.4"/>
    <row r="98" spans="1:10" ht="15.5" thickTop="1" thickBot="1" x14ac:dyDescent="0.4">
      <c r="A98" s="85" t="s">
        <v>29</v>
      </c>
      <c r="B98" s="86"/>
      <c r="C98" s="86"/>
      <c r="D98" s="87"/>
      <c r="G98" s="85" t="s">
        <v>29</v>
      </c>
      <c r="H98" s="86"/>
      <c r="I98" s="86"/>
      <c r="J98" s="87"/>
    </row>
    <row r="99" spans="1:10" ht="15.5" thickTop="1" thickBot="1" x14ac:dyDescent="0.4">
      <c r="A99" s="91" t="s">
        <v>410</v>
      </c>
      <c r="B99" s="91"/>
      <c r="C99" s="91"/>
      <c r="D99" s="91"/>
      <c r="G99" s="91" t="s">
        <v>115</v>
      </c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.5" thickTop="1" thickBot="1" x14ac:dyDescent="0.4">
      <c r="A102" s="91"/>
      <c r="B102" s="91"/>
      <c r="C102" s="91"/>
      <c r="D102" s="91"/>
      <c r="G102" s="91"/>
      <c r="H102" s="91"/>
      <c r="I102" s="91"/>
      <c r="J102" s="91"/>
    </row>
    <row r="103" spans="1:10" ht="15" thickTop="1" x14ac:dyDescent="0.35"/>
    <row r="123" ht="16.5" customHeight="1" x14ac:dyDescent="0.35"/>
  </sheetData>
  <mergeCells count="103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9:D102"/>
    <mergeCell ref="G99:J102"/>
    <mergeCell ref="A73:D73"/>
    <mergeCell ref="G73:J73"/>
    <mergeCell ref="A74:D77"/>
    <mergeCell ref="G74:J77"/>
    <mergeCell ref="A81:J96"/>
    <mergeCell ref="A98:D98"/>
    <mergeCell ref="G98:J98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3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L6" s="38">
        <v>0.1875</v>
      </c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175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176</v>
      </c>
      <c r="E11" s="96"/>
      <c r="F11" s="96"/>
      <c r="G11" s="93" t="s">
        <v>83</v>
      </c>
      <c r="H11" s="93"/>
      <c r="I11" s="108" t="s">
        <v>177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90</v>
      </c>
      <c r="I13" s="80"/>
      <c r="J13" s="5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3</v>
      </c>
      <c r="E14" s="100"/>
      <c r="F14" s="107" t="s">
        <v>78</v>
      </c>
      <c r="G14" s="107"/>
      <c r="H14" s="100">
        <v>30</v>
      </c>
      <c r="I14" s="100"/>
      <c r="J14" s="5" t="s">
        <v>73</v>
      </c>
      <c r="L14" t="s">
        <v>459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5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/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4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130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5"/>
      <c r="B28" s="5"/>
      <c r="C28" s="5"/>
      <c r="D28" s="7"/>
      <c r="E28" s="7"/>
      <c r="F28" s="7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131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53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5"/>
      <c r="B39" s="5"/>
      <c r="C39" s="5"/>
      <c r="D39" s="7"/>
      <c r="E39" s="7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330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"/>
      <c r="B44" s="6"/>
      <c r="C44" s="6"/>
      <c r="D44" s="6"/>
      <c r="E44" s="6"/>
      <c r="F44" s="6"/>
      <c r="G44" s="6"/>
      <c r="H44" s="6"/>
      <c r="I44" s="6"/>
      <c r="J44" s="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411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ht="15" thickBot="1" x14ac:dyDescent="0.4"/>
    <row r="98" spans="1:10" ht="15.5" thickTop="1" thickBot="1" x14ac:dyDescent="0.4">
      <c r="A98" s="85" t="s">
        <v>29</v>
      </c>
      <c r="B98" s="86"/>
      <c r="C98" s="86"/>
      <c r="D98" s="87"/>
      <c r="G98" s="85" t="s">
        <v>29</v>
      </c>
      <c r="H98" s="86"/>
      <c r="I98" s="86"/>
      <c r="J98" s="87"/>
    </row>
    <row r="99" spans="1:10" ht="15.5" thickTop="1" thickBot="1" x14ac:dyDescent="0.4">
      <c r="A99" s="91" t="s">
        <v>4</v>
      </c>
      <c r="B99" s="91"/>
      <c r="C99" s="91"/>
      <c r="D99" s="91"/>
      <c r="G99" s="91" t="s">
        <v>251</v>
      </c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.5" thickTop="1" thickBot="1" x14ac:dyDescent="0.4">
      <c r="A102" s="91"/>
      <c r="B102" s="91"/>
      <c r="C102" s="91"/>
      <c r="D102" s="91"/>
      <c r="G102" s="91"/>
      <c r="H102" s="91"/>
      <c r="I102" s="91"/>
      <c r="J102" s="91"/>
    </row>
    <row r="103" spans="1:10" ht="15" thickTop="1" x14ac:dyDescent="0.35"/>
    <row r="123" ht="16.5" customHeight="1" x14ac:dyDescent="0.35"/>
  </sheetData>
  <mergeCells count="103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9:D102"/>
    <mergeCell ref="G99:J102"/>
    <mergeCell ref="A73:D73"/>
    <mergeCell ref="G73:J73"/>
    <mergeCell ref="A74:D77"/>
    <mergeCell ref="G74:J77"/>
    <mergeCell ref="A81:J96"/>
    <mergeCell ref="A98:D98"/>
    <mergeCell ref="G98:J98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7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M7" s="38">
        <v>0.20833333333333334</v>
      </c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178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179</v>
      </c>
      <c r="E11" s="96"/>
      <c r="F11" s="96"/>
      <c r="G11" s="93" t="s">
        <v>83</v>
      </c>
      <c r="H11" s="93"/>
      <c r="I11" s="108" t="s">
        <v>180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200</v>
      </c>
      <c r="I13" s="80"/>
      <c r="J13" s="5" t="s">
        <v>73</v>
      </c>
      <c r="L13" t="s">
        <v>460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6</v>
      </c>
      <c r="E14" s="100"/>
      <c r="F14" s="107" t="s">
        <v>78</v>
      </c>
      <c r="G14" s="107"/>
      <c r="H14" s="100"/>
      <c r="I14" s="100"/>
      <c r="J14" s="5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113</v>
      </c>
      <c r="E15" s="106"/>
      <c r="F15" s="107" t="s">
        <v>74</v>
      </c>
      <c r="G15" s="107"/>
      <c r="H15" s="100" t="s">
        <v>324</v>
      </c>
      <c r="I15" s="100"/>
      <c r="J15" s="5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/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 t="s">
        <v>323</v>
      </c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51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 t="s">
        <v>4</v>
      </c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130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5"/>
      <c r="B28" s="5"/>
      <c r="C28" s="5"/>
      <c r="D28" s="7"/>
      <c r="E28" s="7"/>
      <c r="F28" s="7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55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5"/>
      <c r="B39" s="5"/>
      <c r="C39" s="5"/>
      <c r="D39" s="7"/>
      <c r="E39" s="7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325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"/>
      <c r="B44" s="6"/>
      <c r="C44" s="6"/>
      <c r="D44" s="6"/>
      <c r="E44" s="6"/>
      <c r="F44" s="6"/>
      <c r="G44" s="6"/>
      <c r="H44" s="6"/>
      <c r="I44" s="6"/>
      <c r="J44" s="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1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ht="15" thickBot="1" x14ac:dyDescent="0.4"/>
    <row r="98" spans="1:10" ht="15.5" thickTop="1" thickBot="1" x14ac:dyDescent="0.4">
      <c r="A98" s="85" t="s">
        <v>29</v>
      </c>
      <c r="B98" s="86"/>
      <c r="C98" s="86"/>
      <c r="D98" s="87"/>
      <c r="G98" s="85" t="s">
        <v>29</v>
      </c>
      <c r="H98" s="86"/>
      <c r="I98" s="86"/>
      <c r="J98" s="87"/>
    </row>
    <row r="99" spans="1:10" ht="15.5" thickTop="1" thickBot="1" x14ac:dyDescent="0.4">
      <c r="A99" s="91" t="s">
        <v>251</v>
      </c>
      <c r="B99" s="91"/>
      <c r="C99" s="91"/>
      <c r="D99" s="91"/>
      <c r="G99" s="91" t="s">
        <v>412</v>
      </c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.5" thickTop="1" thickBot="1" x14ac:dyDescent="0.4">
      <c r="A102" s="91"/>
      <c r="B102" s="91"/>
      <c r="C102" s="91"/>
      <c r="D102" s="91"/>
      <c r="G102" s="91"/>
      <c r="H102" s="91"/>
      <c r="I102" s="91"/>
      <c r="J102" s="91"/>
    </row>
    <row r="103" spans="1:10" ht="15" thickTop="1" x14ac:dyDescent="0.35"/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x14ac:dyDescent="0.35">
      <c r="A119" s="93"/>
      <c r="B119" s="93"/>
      <c r="C119" s="93"/>
      <c r="D119" s="93"/>
      <c r="E119" s="93"/>
      <c r="F119" s="93"/>
      <c r="G119" s="93"/>
      <c r="H119" s="93"/>
      <c r="I119" s="93"/>
      <c r="J119" s="93"/>
    </row>
    <row r="120" spans="1:10" x14ac:dyDescent="0.35">
      <c r="A120" s="93"/>
      <c r="B120" s="93"/>
      <c r="C120" s="93"/>
      <c r="D120" s="93"/>
      <c r="E120" s="93"/>
      <c r="F120" s="93"/>
      <c r="G120" s="93"/>
      <c r="H120" s="93"/>
      <c r="I120" s="93"/>
      <c r="J120" s="93"/>
    </row>
    <row r="121" spans="1:10" ht="15" thickBot="1" x14ac:dyDescent="0.4"/>
    <row r="122" spans="1:10" ht="15.5" thickTop="1" thickBot="1" x14ac:dyDescent="0.4">
      <c r="A122" s="85" t="s">
        <v>29</v>
      </c>
      <c r="B122" s="86"/>
      <c r="C122" s="86"/>
      <c r="D122" s="87"/>
      <c r="G122" s="85" t="s">
        <v>29</v>
      </c>
      <c r="H122" s="86"/>
      <c r="I122" s="86"/>
      <c r="J122" s="87"/>
    </row>
    <row r="123" spans="1:10" ht="15.5" thickTop="1" thickBot="1" x14ac:dyDescent="0.4">
      <c r="A123" s="91" t="s">
        <v>396</v>
      </c>
      <c r="B123" s="91"/>
      <c r="C123" s="91"/>
      <c r="D123" s="91"/>
      <c r="G123" s="91" t="s">
        <v>396</v>
      </c>
      <c r="H123" s="91"/>
      <c r="I123" s="91"/>
      <c r="J123" s="91"/>
    </row>
    <row r="124" spans="1:10" ht="15.5" thickTop="1" thickBot="1" x14ac:dyDescent="0.4">
      <c r="A124" s="91"/>
      <c r="B124" s="91"/>
      <c r="C124" s="91"/>
      <c r="D124" s="91"/>
      <c r="G124" s="91"/>
      <c r="H124" s="91"/>
      <c r="I124" s="91"/>
      <c r="J124" s="91"/>
    </row>
    <row r="125" spans="1:10" ht="15.5" thickTop="1" thickBot="1" x14ac:dyDescent="0.4">
      <c r="A125" s="91"/>
      <c r="B125" s="91"/>
      <c r="C125" s="91"/>
      <c r="D125" s="91"/>
      <c r="G125" s="91"/>
      <c r="H125" s="91"/>
      <c r="I125" s="91"/>
      <c r="J125" s="91"/>
    </row>
    <row r="126" spans="1:10" ht="15.5" thickTop="1" thickBot="1" x14ac:dyDescent="0.4">
      <c r="A126" s="91"/>
      <c r="B126" s="91"/>
      <c r="C126" s="91"/>
      <c r="D126" s="91"/>
      <c r="G126" s="91"/>
      <c r="H126" s="91"/>
      <c r="I126" s="91"/>
      <c r="J126" s="91"/>
    </row>
    <row r="127" spans="1:10" ht="15" thickTop="1" x14ac:dyDescent="0.35"/>
  </sheetData>
  <mergeCells count="108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9:D102"/>
    <mergeCell ref="G99:J102"/>
    <mergeCell ref="A105:J120"/>
    <mergeCell ref="A122:D122"/>
    <mergeCell ref="A123:D126"/>
    <mergeCell ref="A73:D73"/>
    <mergeCell ref="G73:J73"/>
    <mergeCell ref="A74:D77"/>
    <mergeCell ref="G74:J77"/>
    <mergeCell ref="A81:J96"/>
    <mergeCell ref="A98:D98"/>
    <mergeCell ref="G98:J98"/>
    <mergeCell ref="G122:J122"/>
    <mergeCell ref="G123:J126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6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M7" s="38">
        <v>0.22916666666666666</v>
      </c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181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95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182</v>
      </c>
      <c r="E11" s="96"/>
      <c r="F11" s="96"/>
      <c r="G11" s="93" t="s">
        <v>83</v>
      </c>
      <c r="H11" s="93"/>
      <c r="I11" s="108" t="s">
        <v>183</v>
      </c>
      <c r="J11" s="108"/>
      <c r="M11" t="s">
        <v>461</v>
      </c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150</v>
      </c>
      <c r="I13" s="80"/>
      <c r="J13" s="5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5</v>
      </c>
      <c r="E14" s="100"/>
      <c r="F14" s="107" t="s">
        <v>78</v>
      </c>
      <c r="G14" s="107"/>
      <c r="H14" s="100">
        <v>30</v>
      </c>
      <c r="I14" s="100"/>
      <c r="J14" s="5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119</v>
      </c>
      <c r="E15" s="106"/>
      <c r="F15" s="107" t="s">
        <v>74</v>
      </c>
      <c r="G15" s="107"/>
      <c r="H15" s="100">
        <v>30</v>
      </c>
      <c r="I15" s="100"/>
      <c r="J15" s="5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112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 t="s">
        <v>327</v>
      </c>
      <c r="B20" s="99"/>
      <c r="C20" s="99"/>
      <c r="D20" s="99"/>
      <c r="E20" s="99"/>
      <c r="F20" s="99"/>
      <c r="G20" s="99"/>
      <c r="H20" s="99"/>
      <c r="I20" s="99"/>
      <c r="J20" s="99"/>
      <c r="K20" t="s">
        <v>326</v>
      </c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4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130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5"/>
      <c r="B28" s="5"/>
      <c r="C28" s="5"/>
      <c r="D28" s="7"/>
      <c r="E28" s="7"/>
      <c r="F28" s="7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5"/>
      <c r="B39" s="5"/>
      <c r="C39" s="5"/>
      <c r="D39" s="7"/>
      <c r="E39" s="7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330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"/>
      <c r="B44" s="6"/>
      <c r="C44" s="6"/>
      <c r="D44" s="6"/>
      <c r="E44" s="6"/>
      <c r="F44" s="6"/>
      <c r="G44" s="6"/>
      <c r="H44" s="6"/>
      <c r="I44" s="6"/>
      <c r="J44" s="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ht="15" thickBot="1" x14ac:dyDescent="0.4"/>
    <row r="98" spans="1:10" ht="15.5" thickTop="1" thickBot="1" x14ac:dyDescent="0.4">
      <c r="A98" s="85" t="s">
        <v>29</v>
      </c>
      <c r="B98" s="86"/>
      <c r="C98" s="86"/>
      <c r="D98" s="87"/>
      <c r="G98" s="85" t="s">
        <v>29</v>
      </c>
      <c r="H98" s="86"/>
      <c r="I98" s="86"/>
      <c r="J98" s="87"/>
    </row>
    <row r="99" spans="1:10" ht="15.5" thickTop="1" thickBot="1" x14ac:dyDescent="0.4">
      <c r="A99" s="91" t="s">
        <v>251</v>
      </c>
      <c r="B99" s="91"/>
      <c r="C99" s="91"/>
      <c r="D99" s="91"/>
      <c r="G99" s="91" t="s">
        <v>117</v>
      </c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.5" thickTop="1" thickBot="1" x14ac:dyDescent="0.4">
      <c r="A102" s="91"/>
      <c r="B102" s="91"/>
      <c r="C102" s="91"/>
      <c r="D102" s="91"/>
      <c r="G102" s="91"/>
      <c r="H102" s="91"/>
      <c r="I102" s="91"/>
      <c r="J102" s="91"/>
    </row>
    <row r="103" spans="1:10" ht="15" thickTop="1" x14ac:dyDescent="0.35"/>
    <row r="104" spans="1:10" x14ac:dyDescent="0.35">
      <c r="A104" s="93"/>
      <c r="B104" s="93"/>
      <c r="C104" s="93"/>
      <c r="D104" s="93"/>
      <c r="E104" s="93"/>
      <c r="F104" s="93"/>
      <c r="G104" s="93"/>
      <c r="H104" s="93"/>
      <c r="I104" s="93"/>
      <c r="J104" s="93"/>
    </row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x14ac:dyDescent="0.35">
      <c r="A119" s="93"/>
      <c r="B119" s="93"/>
      <c r="C119" s="93"/>
      <c r="D119" s="93"/>
      <c r="E119" s="93"/>
      <c r="F119" s="93"/>
      <c r="G119" s="93"/>
      <c r="H119" s="93"/>
      <c r="I119" s="93"/>
      <c r="J119" s="93"/>
    </row>
    <row r="120" spans="1:10" ht="15" thickBot="1" x14ac:dyDescent="0.4"/>
    <row r="121" spans="1:10" ht="15.5" thickTop="1" thickBot="1" x14ac:dyDescent="0.4">
      <c r="A121" s="85" t="s">
        <v>29</v>
      </c>
      <c r="B121" s="86"/>
      <c r="C121" s="86"/>
      <c r="D121" s="87"/>
    </row>
    <row r="122" spans="1:10" ht="15.5" thickTop="1" thickBot="1" x14ac:dyDescent="0.4">
      <c r="A122" s="91" t="s">
        <v>413</v>
      </c>
      <c r="B122" s="91"/>
      <c r="C122" s="91"/>
      <c r="D122" s="91"/>
    </row>
    <row r="123" spans="1:10" ht="15.5" thickTop="1" thickBot="1" x14ac:dyDescent="0.4">
      <c r="A123" s="91"/>
      <c r="B123" s="91"/>
      <c r="C123" s="91"/>
      <c r="D123" s="91"/>
    </row>
    <row r="124" spans="1:10" ht="15.5" thickTop="1" thickBot="1" x14ac:dyDescent="0.4">
      <c r="A124" s="91"/>
      <c r="B124" s="91"/>
      <c r="C124" s="91"/>
      <c r="D124" s="91"/>
    </row>
    <row r="125" spans="1:10" ht="15.5" thickTop="1" thickBot="1" x14ac:dyDescent="0.4">
      <c r="A125" s="91"/>
      <c r="B125" s="91"/>
      <c r="C125" s="91"/>
      <c r="D125" s="91"/>
    </row>
    <row r="126" spans="1:10" ht="15" thickTop="1" x14ac:dyDescent="0.35"/>
  </sheetData>
  <mergeCells count="106">
    <mergeCell ref="A104:J119"/>
    <mergeCell ref="A121:D121"/>
    <mergeCell ref="A122:D125"/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81:J96"/>
    <mergeCell ref="A98:D98"/>
    <mergeCell ref="G98:J98"/>
    <mergeCell ref="A99:D102"/>
    <mergeCell ref="G99:J102"/>
    <mergeCell ref="A73:D73"/>
    <mergeCell ref="G73:J73"/>
    <mergeCell ref="A74:D77"/>
    <mergeCell ref="G74:J77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01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L6" s="38">
        <v>0.27777777777777779</v>
      </c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186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184</v>
      </c>
      <c r="E11" s="96"/>
      <c r="F11" s="96"/>
      <c r="G11" s="93" t="s">
        <v>83</v>
      </c>
      <c r="H11" s="93"/>
      <c r="I11" s="108" t="s">
        <v>185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60</v>
      </c>
      <c r="I13" s="80"/>
      <c r="J13" s="5" t="s">
        <v>73</v>
      </c>
      <c r="L13" t="s">
        <v>462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2</v>
      </c>
      <c r="E14" s="100"/>
      <c r="F14" s="107" t="s">
        <v>78</v>
      </c>
      <c r="G14" s="107"/>
      <c r="H14" s="100"/>
      <c r="I14" s="100"/>
      <c r="J14" s="5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113</v>
      </c>
      <c r="E15" s="106"/>
      <c r="F15" s="107" t="s">
        <v>74</v>
      </c>
      <c r="G15" s="107"/>
      <c r="H15" s="100">
        <v>30</v>
      </c>
      <c r="I15" s="100"/>
      <c r="J15" s="5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112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 t="s">
        <v>77</v>
      </c>
      <c r="G24" s="100"/>
    </row>
    <row r="25" spans="1:41" x14ac:dyDescent="0.35">
      <c r="A25" s="93" t="s">
        <v>6</v>
      </c>
      <c r="B25" s="93"/>
      <c r="C25" s="93"/>
      <c r="D25" s="104" t="s">
        <v>4</v>
      </c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130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5"/>
      <c r="B28" s="5"/>
      <c r="C28" s="5"/>
      <c r="D28" s="7"/>
      <c r="E28" s="7"/>
      <c r="F28" s="7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328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5"/>
      <c r="B39" s="5"/>
      <c r="C39" s="5"/>
      <c r="D39" s="7"/>
      <c r="E39" s="7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330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"/>
      <c r="B44" s="6"/>
      <c r="C44" s="6"/>
      <c r="D44" s="6"/>
      <c r="E44" s="6"/>
      <c r="F44" s="6"/>
      <c r="G44" s="6"/>
      <c r="H44" s="6"/>
      <c r="I44" s="6"/>
      <c r="J44" s="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414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79" spans="1:10" x14ac:dyDescent="0.35">
      <c r="A79" s="93"/>
      <c r="B79" s="93"/>
      <c r="C79" s="93"/>
      <c r="D79" s="93"/>
      <c r="E79" s="93"/>
      <c r="F79" s="93"/>
      <c r="G79" s="93"/>
      <c r="H79" s="93"/>
      <c r="I79" s="93"/>
      <c r="J79" s="93"/>
    </row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ht="15" thickBot="1" x14ac:dyDescent="0.4"/>
    <row r="96" spans="1:10" ht="15.5" thickTop="1" thickBot="1" x14ac:dyDescent="0.4">
      <c r="A96" s="85" t="s">
        <v>29</v>
      </c>
      <c r="B96" s="86"/>
      <c r="C96" s="86"/>
      <c r="D96" s="87"/>
      <c r="G96" s="85" t="s">
        <v>29</v>
      </c>
      <c r="H96" s="86"/>
      <c r="I96" s="86"/>
      <c r="J96" s="87"/>
    </row>
    <row r="97" spans="1:10" ht="15.5" thickTop="1" thickBot="1" x14ac:dyDescent="0.4">
      <c r="A97" s="91" t="s">
        <v>115</v>
      </c>
      <c r="B97" s="91"/>
      <c r="C97" s="91"/>
      <c r="D97" s="91"/>
      <c r="G97" s="91" t="s">
        <v>251</v>
      </c>
      <c r="H97" s="91"/>
      <c r="I97" s="91"/>
      <c r="J97" s="91"/>
    </row>
    <row r="98" spans="1:10" ht="15.5" thickTop="1" thickBot="1" x14ac:dyDescent="0.4">
      <c r="A98" s="91"/>
      <c r="B98" s="91"/>
      <c r="C98" s="91"/>
      <c r="D98" s="91"/>
      <c r="G98" s="91"/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" thickTop="1" x14ac:dyDescent="0.35"/>
  </sheetData>
  <mergeCells count="103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29:C29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49:C49"/>
    <mergeCell ref="A50:J50"/>
    <mergeCell ref="A51:J51"/>
    <mergeCell ref="A52:J52"/>
    <mergeCell ref="A54:J54"/>
    <mergeCell ref="A56:J71"/>
    <mergeCell ref="A40:C40"/>
    <mergeCell ref="A30:J30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41:J41"/>
    <mergeCell ref="A79:J94"/>
    <mergeCell ref="A96:D96"/>
    <mergeCell ref="G96:J96"/>
    <mergeCell ref="A97:D100"/>
    <mergeCell ref="G97:J100"/>
    <mergeCell ref="A73:D73"/>
    <mergeCell ref="G73:J73"/>
    <mergeCell ref="A74:D77"/>
    <mergeCell ref="G74:J77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4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329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  <c r="M10" s="38">
        <v>0.2638888888888889</v>
      </c>
    </row>
    <row r="11" spans="1:46" x14ac:dyDescent="0.35">
      <c r="A11" s="93" t="s">
        <v>84</v>
      </c>
      <c r="B11" s="93"/>
      <c r="C11" s="93"/>
      <c r="D11" s="96" t="s">
        <v>187</v>
      </c>
      <c r="E11" s="96"/>
      <c r="F11" s="96"/>
      <c r="G11" s="93" t="s">
        <v>83</v>
      </c>
      <c r="H11" s="93"/>
      <c r="I11" s="108" t="s">
        <v>188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f>17*30</f>
        <v>510</v>
      </c>
      <c r="I13" s="80"/>
      <c r="J13" s="5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17</v>
      </c>
      <c r="E14" s="100"/>
      <c r="F14" s="107" t="s">
        <v>78</v>
      </c>
      <c r="G14" s="107"/>
      <c r="H14" s="100">
        <v>30</v>
      </c>
      <c r="I14" s="100"/>
      <c r="J14" s="5" t="s">
        <v>73</v>
      </c>
      <c r="M14" t="s">
        <v>463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5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4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/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/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/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5"/>
      <c r="B28" s="5"/>
      <c r="C28" s="5"/>
      <c r="D28" s="7"/>
      <c r="E28" s="7"/>
      <c r="F28" s="7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5"/>
      <c r="B39" s="5"/>
      <c r="C39" s="5"/>
      <c r="D39" s="7"/>
      <c r="E39" s="7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330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"/>
      <c r="B44" s="6"/>
      <c r="C44" s="6"/>
      <c r="D44" s="6"/>
      <c r="E44" s="6"/>
      <c r="F44" s="6"/>
      <c r="G44" s="6"/>
      <c r="H44" s="6"/>
      <c r="I44" s="6"/>
      <c r="J44" s="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79" spans="1:10" x14ac:dyDescent="0.35">
      <c r="A79" s="93"/>
      <c r="B79" s="93"/>
      <c r="C79" s="93"/>
      <c r="D79" s="93"/>
      <c r="E79" s="93"/>
      <c r="F79" s="93"/>
      <c r="G79" s="93"/>
      <c r="H79" s="93"/>
      <c r="I79" s="93"/>
      <c r="J79" s="93"/>
    </row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ht="15" thickBot="1" x14ac:dyDescent="0.4"/>
    <row r="96" spans="1:10" ht="15.5" thickTop="1" thickBot="1" x14ac:dyDescent="0.4">
      <c r="A96" s="85" t="s">
        <v>29</v>
      </c>
      <c r="B96" s="86"/>
      <c r="C96" s="86"/>
      <c r="D96" s="87"/>
      <c r="G96" s="85" t="s">
        <v>29</v>
      </c>
      <c r="H96" s="86"/>
      <c r="I96" s="86"/>
      <c r="J96" s="87"/>
    </row>
    <row r="97" spans="1:10" ht="15.5" thickTop="1" thickBot="1" x14ac:dyDescent="0.4">
      <c r="A97" s="91" t="s">
        <v>251</v>
      </c>
      <c r="B97" s="91"/>
      <c r="C97" s="91"/>
      <c r="D97" s="91"/>
      <c r="G97" s="91" t="s">
        <v>411</v>
      </c>
      <c r="H97" s="91"/>
      <c r="I97" s="91"/>
      <c r="J97" s="91"/>
    </row>
    <row r="98" spans="1:10" ht="15.5" thickTop="1" thickBot="1" x14ac:dyDescent="0.4">
      <c r="A98" s="91"/>
      <c r="B98" s="91"/>
      <c r="C98" s="91"/>
      <c r="D98" s="91"/>
      <c r="G98" s="91"/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" thickTop="1" x14ac:dyDescent="0.35"/>
    <row r="102" spans="1:10" x14ac:dyDescent="0.35">
      <c r="A102" s="93"/>
      <c r="B102" s="93"/>
      <c r="C102" s="93"/>
      <c r="D102" s="93"/>
      <c r="E102" s="93"/>
      <c r="F102" s="93"/>
      <c r="G102" s="93"/>
      <c r="H102" s="93"/>
      <c r="I102" s="93"/>
      <c r="J102" s="93"/>
    </row>
    <row r="103" spans="1:10" x14ac:dyDescent="0.35">
      <c r="A103" s="93"/>
      <c r="B103" s="93"/>
      <c r="C103" s="93"/>
      <c r="D103" s="93"/>
      <c r="E103" s="93"/>
      <c r="F103" s="93"/>
      <c r="G103" s="93"/>
      <c r="H103" s="93"/>
      <c r="I103" s="93"/>
      <c r="J103" s="93"/>
    </row>
    <row r="104" spans="1:10" x14ac:dyDescent="0.35">
      <c r="A104" s="93"/>
      <c r="B104" s="93"/>
      <c r="C104" s="93"/>
      <c r="D104" s="93"/>
      <c r="E104" s="93"/>
      <c r="F104" s="93"/>
      <c r="G104" s="93"/>
      <c r="H104" s="93"/>
      <c r="I104" s="93"/>
      <c r="J104" s="93"/>
    </row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ht="15" thickBot="1" x14ac:dyDescent="0.4"/>
    <row r="119" spans="1:10" ht="15.5" thickTop="1" thickBot="1" x14ac:dyDescent="0.4">
      <c r="A119" s="85" t="s">
        <v>29</v>
      </c>
      <c r="B119" s="86"/>
      <c r="C119" s="86"/>
      <c r="D119" s="87"/>
    </row>
    <row r="120" spans="1:10" ht="15.5" thickTop="1" thickBot="1" x14ac:dyDescent="0.4">
      <c r="A120" s="91" t="s">
        <v>4</v>
      </c>
      <c r="B120" s="91"/>
      <c r="C120" s="91"/>
      <c r="D120" s="91"/>
    </row>
    <row r="121" spans="1:10" ht="15.5" thickTop="1" thickBot="1" x14ac:dyDescent="0.4">
      <c r="A121" s="91"/>
      <c r="B121" s="91"/>
      <c r="C121" s="91"/>
      <c r="D121" s="91"/>
    </row>
    <row r="122" spans="1:10" ht="15.5" thickTop="1" thickBot="1" x14ac:dyDescent="0.4">
      <c r="A122" s="91"/>
      <c r="B122" s="91"/>
      <c r="C122" s="91"/>
      <c r="D122" s="91"/>
    </row>
    <row r="123" spans="1:10" ht="15.5" thickTop="1" thickBot="1" x14ac:dyDescent="0.4">
      <c r="A123" s="91"/>
      <c r="B123" s="91"/>
      <c r="C123" s="91"/>
      <c r="D123" s="91"/>
    </row>
    <row r="124" spans="1:10" ht="15" thickTop="1" x14ac:dyDescent="0.35"/>
  </sheetData>
  <mergeCells count="106">
    <mergeCell ref="A102:J117"/>
    <mergeCell ref="A119:D119"/>
    <mergeCell ref="A120:D123"/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79:J94"/>
    <mergeCell ref="A96:D96"/>
    <mergeCell ref="G96:J96"/>
    <mergeCell ref="A97:D100"/>
    <mergeCell ref="G97:J100"/>
    <mergeCell ref="A73:D73"/>
    <mergeCell ref="G73:J73"/>
    <mergeCell ref="A74:D77"/>
    <mergeCell ref="G74:J77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02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42801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M7" s="54">
        <v>0.27083333333333331</v>
      </c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237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236</v>
      </c>
      <c r="E11" s="96"/>
      <c r="F11" s="96"/>
      <c r="G11" s="93" t="s">
        <v>83</v>
      </c>
      <c r="H11" s="93"/>
      <c r="I11" s="108" t="s">
        <v>465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120</v>
      </c>
      <c r="I13" s="80"/>
      <c r="J13" s="5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4</v>
      </c>
      <c r="E14" s="100"/>
      <c r="F14" s="107" t="s">
        <v>78</v>
      </c>
      <c r="G14" s="107"/>
      <c r="H14" s="100"/>
      <c r="I14" s="100"/>
      <c r="J14" s="5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119</v>
      </c>
      <c r="E15" s="106"/>
      <c r="F15" s="107" t="s">
        <v>74</v>
      </c>
      <c r="G15" s="107"/>
      <c r="H15" s="100">
        <v>30</v>
      </c>
      <c r="I15" s="100"/>
      <c r="J15" s="5" t="s">
        <v>73</v>
      </c>
      <c r="L15" t="s">
        <v>464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4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51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 t="s">
        <v>76</v>
      </c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129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5"/>
      <c r="B28" s="5"/>
      <c r="C28" s="5"/>
      <c r="D28" s="7"/>
      <c r="E28" s="7"/>
      <c r="F28" s="7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5"/>
      <c r="B39" s="5"/>
      <c r="C39" s="5"/>
      <c r="D39" s="7"/>
      <c r="E39" s="7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330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"/>
      <c r="B44" s="6"/>
      <c r="C44" s="6"/>
      <c r="D44" s="6"/>
      <c r="E44" s="6"/>
      <c r="F44" s="6"/>
      <c r="G44" s="6"/>
      <c r="H44" s="6"/>
      <c r="I44" s="6"/>
      <c r="J44" s="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415</v>
      </c>
      <c r="B98" s="91"/>
      <c r="C98" s="91"/>
      <c r="D98" s="91"/>
      <c r="G98" s="91" t="s">
        <v>128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</sheetData>
  <mergeCells count="103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8:D101"/>
    <mergeCell ref="G98:J101"/>
    <mergeCell ref="A73:D73"/>
    <mergeCell ref="G73:J73"/>
    <mergeCell ref="A74:D77"/>
    <mergeCell ref="G74:J77"/>
    <mergeCell ref="A80:J95"/>
    <mergeCell ref="A97:D97"/>
    <mergeCell ref="G97:J97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02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42802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M7" s="54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334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467</v>
      </c>
      <c r="E11" s="96"/>
      <c r="F11" s="96"/>
      <c r="G11" s="93" t="s">
        <v>83</v>
      </c>
      <c r="H11" s="93"/>
      <c r="I11" s="108" t="s">
        <v>468</v>
      </c>
      <c r="J11" s="108"/>
      <c r="L11" t="s">
        <v>331</v>
      </c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2</v>
      </c>
      <c r="E13" s="80"/>
      <c r="F13" s="80" t="s">
        <v>81</v>
      </c>
      <c r="G13" s="80"/>
      <c r="H13" s="80">
        <v>120</v>
      </c>
      <c r="I13" s="80"/>
      <c r="J13" s="71" t="s">
        <v>73</v>
      </c>
      <c r="L13" s="38">
        <v>0.33333333333333331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4</v>
      </c>
      <c r="E14" s="100"/>
      <c r="F14" s="107" t="s">
        <v>78</v>
      </c>
      <c r="G14" s="107"/>
      <c r="H14" s="100"/>
      <c r="I14" s="100"/>
      <c r="J14" s="71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71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K16" t="s">
        <v>332</v>
      </c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M18" t="s">
        <v>466</v>
      </c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 t="s">
        <v>332</v>
      </c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129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71"/>
      <c r="B28" s="71"/>
      <c r="C28" s="71"/>
      <c r="D28" s="70"/>
      <c r="E28" s="70"/>
      <c r="F28" s="70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339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71"/>
      <c r="B39" s="71"/>
      <c r="C39" s="71"/>
      <c r="D39" s="70"/>
      <c r="E39" s="70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330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72"/>
      <c r="B44" s="72"/>
      <c r="C44" s="72"/>
      <c r="D44" s="72"/>
      <c r="E44" s="72"/>
      <c r="F44" s="72"/>
      <c r="G44" s="72"/>
      <c r="H44" s="72"/>
      <c r="I44" s="72"/>
      <c r="J44" s="72"/>
    </row>
    <row r="45" spans="1:39" x14ac:dyDescent="0.35">
      <c r="A45" s="101" t="s">
        <v>333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4" ht="15.5" thickTop="1" thickBot="1" x14ac:dyDescent="0.4">
      <c r="A97" s="85" t="s">
        <v>29</v>
      </c>
      <c r="B97" s="86"/>
      <c r="C97" s="86"/>
      <c r="D97" s="87"/>
    </row>
    <row r="98" spans="1:4" ht="16.5" customHeight="1" thickTop="1" thickBot="1" x14ac:dyDescent="0.4">
      <c r="A98" s="91" t="s">
        <v>28</v>
      </c>
      <c r="B98" s="91"/>
      <c r="C98" s="91"/>
      <c r="D98" s="91"/>
    </row>
    <row r="99" spans="1:4" ht="15.5" thickTop="1" thickBot="1" x14ac:dyDescent="0.4">
      <c r="A99" s="91"/>
      <c r="B99" s="91"/>
      <c r="C99" s="91"/>
      <c r="D99" s="91"/>
    </row>
    <row r="100" spans="1:4" ht="15.5" thickTop="1" thickBot="1" x14ac:dyDescent="0.4">
      <c r="A100" s="91"/>
      <c r="B100" s="91"/>
      <c r="C100" s="91"/>
      <c r="D100" s="91"/>
    </row>
    <row r="101" spans="1:4" ht="15.5" thickTop="1" thickBot="1" x14ac:dyDescent="0.4">
      <c r="A101" s="91"/>
      <c r="B101" s="91"/>
      <c r="C101" s="91"/>
      <c r="D101" s="91"/>
    </row>
    <row r="102" spans="1:4" ht="15" thickTop="1" x14ac:dyDescent="0.35"/>
  </sheetData>
  <mergeCells count="101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98:D101"/>
    <mergeCell ref="A73:D73"/>
    <mergeCell ref="G73:J73"/>
    <mergeCell ref="A74:D77"/>
    <mergeCell ref="G74:J77"/>
    <mergeCell ref="A80:J95"/>
    <mergeCell ref="A97:D97"/>
    <mergeCell ref="A49:C49"/>
    <mergeCell ref="A50:J50"/>
    <mergeCell ref="A51:J51"/>
    <mergeCell ref="A52:J52"/>
    <mergeCell ref="A54:J54"/>
    <mergeCell ref="A56:J71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02"/>
  <sheetViews>
    <sheetView zoomScale="85" zoomScaleNormal="85" workbookViewId="0">
      <selection activeCell="I11" sqref="I11:J11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42802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M7" s="54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335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467</v>
      </c>
      <c r="E11" s="96"/>
      <c r="F11" s="96"/>
      <c r="G11" s="93" t="s">
        <v>83</v>
      </c>
      <c r="H11" s="93"/>
      <c r="I11" s="108" t="s">
        <v>468</v>
      </c>
      <c r="J11" s="108"/>
      <c r="L11" t="s">
        <v>331</v>
      </c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2</v>
      </c>
      <c r="E13" s="80"/>
      <c r="F13" s="80" t="s">
        <v>81</v>
      </c>
      <c r="G13" s="80"/>
      <c r="H13" s="80">
        <v>120</v>
      </c>
      <c r="I13" s="80"/>
      <c r="J13" s="71" t="s">
        <v>73</v>
      </c>
      <c r="L13" s="38">
        <v>0.33333333333333331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4</v>
      </c>
      <c r="E14" s="100"/>
      <c r="F14" s="107" t="s">
        <v>78</v>
      </c>
      <c r="G14" s="107"/>
      <c r="H14" s="100"/>
      <c r="I14" s="100"/>
      <c r="J14" s="71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119</v>
      </c>
      <c r="E15" s="106"/>
      <c r="F15" s="107" t="s">
        <v>74</v>
      </c>
      <c r="G15" s="107"/>
      <c r="H15" s="100">
        <v>30</v>
      </c>
      <c r="I15" s="100"/>
      <c r="J15" s="71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K16" t="s">
        <v>332</v>
      </c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 t="s">
        <v>332</v>
      </c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129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71"/>
      <c r="B28" s="71"/>
      <c r="C28" s="71"/>
      <c r="D28" s="70"/>
      <c r="E28" s="70"/>
      <c r="F28" s="70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339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71"/>
      <c r="B39" s="71"/>
      <c r="C39" s="71"/>
      <c r="D39" s="70"/>
      <c r="E39" s="70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330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72"/>
      <c r="B44" s="72"/>
      <c r="C44" s="72"/>
      <c r="D44" s="72"/>
      <c r="E44" s="72"/>
      <c r="F44" s="72"/>
      <c r="G44" s="72"/>
      <c r="H44" s="72"/>
      <c r="I44" s="72"/>
      <c r="J44" s="72"/>
    </row>
    <row r="45" spans="1:39" x14ac:dyDescent="0.35">
      <c r="A45" s="101" t="s">
        <v>333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0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416</v>
      </c>
      <c r="B74" s="91"/>
      <c r="C74" s="91"/>
      <c r="D74" s="91"/>
      <c r="G74" s="91" t="s">
        <v>417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4" ht="15.5" thickTop="1" thickBot="1" x14ac:dyDescent="0.4">
      <c r="A97" s="85" t="s">
        <v>29</v>
      </c>
      <c r="B97" s="86"/>
      <c r="C97" s="86"/>
      <c r="D97" s="87"/>
    </row>
    <row r="98" spans="1:4" ht="16.5" customHeight="1" thickTop="1" thickBot="1" x14ac:dyDescent="0.4">
      <c r="A98" s="91" t="s">
        <v>410</v>
      </c>
      <c r="B98" s="91"/>
      <c r="C98" s="91"/>
      <c r="D98" s="91"/>
    </row>
    <row r="99" spans="1:4" ht="15.5" thickTop="1" thickBot="1" x14ac:dyDescent="0.4">
      <c r="A99" s="91"/>
      <c r="B99" s="91"/>
      <c r="C99" s="91"/>
      <c r="D99" s="91"/>
    </row>
    <row r="100" spans="1:4" ht="15.5" thickTop="1" thickBot="1" x14ac:dyDescent="0.4">
      <c r="A100" s="91"/>
      <c r="B100" s="91"/>
      <c r="C100" s="91"/>
      <c r="D100" s="91"/>
    </row>
    <row r="101" spans="1:4" ht="15.5" thickTop="1" thickBot="1" x14ac:dyDescent="0.4">
      <c r="A101" s="91"/>
      <c r="B101" s="91"/>
      <c r="C101" s="91"/>
      <c r="D101" s="91"/>
    </row>
    <row r="102" spans="1:4" ht="15" thickTop="1" x14ac:dyDescent="0.35"/>
  </sheetData>
  <mergeCells count="101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98:D101"/>
    <mergeCell ref="A73:D73"/>
    <mergeCell ref="G73:J73"/>
    <mergeCell ref="A74:D77"/>
    <mergeCell ref="G74:J77"/>
    <mergeCell ref="A80:J95"/>
    <mergeCell ref="A97:D97"/>
    <mergeCell ref="A49:C49"/>
    <mergeCell ref="A50:J50"/>
    <mergeCell ref="A51:J51"/>
    <mergeCell ref="A52:J52"/>
    <mergeCell ref="A54:J54"/>
    <mergeCell ref="A56:J71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7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42802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L7" s="38">
        <v>0.3888888888888889</v>
      </c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238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239</v>
      </c>
      <c r="E11" s="96"/>
      <c r="F11" s="96"/>
      <c r="G11" s="93" t="s">
        <v>83</v>
      </c>
      <c r="H11" s="93"/>
      <c r="I11" s="108" t="s">
        <v>240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f>13*30</f>
        <v>390</v>
      </c>
      <c r="I13" s="80"/>
      <c r="J13" s="5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13</v>
      </c>
      <c r="E14" s="100"/>
      <c r="F14" s="107" t="s">
        <v>78</v>
      </c>
      <c r="G14" s="107"/>
      <c r="H14" s="100">
        <v>30</v>
      </c>
      <c r="I14" s="100"/>
      <c r="J14" s="5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119</v>
      </c>
      <c r="E15" s="106"/>
      <c r="F15" s="107" t="s">
        <v>74</v>
      </c>
      <c r="G15" s="107"/>
      <c r="H15" s="100">
        <v>30</v>
      </c>
      <c r="I15" s="100"/>
      <c r="J15" s="5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/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 t="s">
        <v>336</v>
      </c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 t="s">
        <v>77</v>
      </c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76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129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5"/>
      <c r="B28" s="5"/>
      <c r="C28" s="5"/>
      <c r="D28" s="7"/>
      <c r="E28" s="7"/>
      <c r="F28" s="7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337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55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5"/>
      <c r="B39" s="5"/>
      <c r="C39" s="5"/>
      <c r="D39" s="7"/>
      <c r="E39" s="7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338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"/>
      <c r="B44" s="6"/>
      <c r="C44" s="6"/>
      <c r="D44" s="6"/>
      <c r="E44" s="6"/>
      <c r="F44" s="6"/>
      <c r="G44" s="6"/>
      <c r="H44" s="6"/>
      <c r="I44" s="6"/>
      <c r="J44" s="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251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418</v>
      </c>
      <c r="B98" s="91"/>
      <c r="C98" s="91"/>
      <c r="D98" s="91"/>
      <c r="G98" s="91" t="s">
        <v>419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x14ac:dyDescent="0.35">
      <c r="A119" s="93"/>
      <c r="B119" s="93"/>
      <c r="C119" s="93"/>
      <c r="D119" s="93"/>
      <c r="E119" s="93"/>
      <c r="F119" s="93"/>
      <c r="G119" s="93"/>
      <c r="H119" s="93"/>
      <c r="I119" s="93"/>
      <c r="J119" s="93"/>
    </row>
    <row r="120" spans="1:10" x14ac:dyDescent="0.35">
      <c r="A120" s="93"/>
      <c r="B120" s="93"/>
      <c r="C120" s="93"/>
      <c r="D120" s="93"/>
      <c r="E120" s="93"/>
      <c r="F120" s="93"/>
      <c r="G120" s="93"/>
      <c r="H120" s="93"/>
      <c r="I120" s="93"/>
      <c r="J120" s="93"/>
    </row>
    <row r="121" spans="1:10" ht="15" thickBot="1" x14ac:dyDescent="0.4"/>
    <row r="122" spans="1:10" ht="15.5" thickTop="1" thickBot="1" x14ac:dyDescent="0.4">
      <c r="D122" s="85" t="s">
        <v>29</v>
      </c>
      <c r="E122" s="86"/>
      <c r="F122" s="86"/>
      <c r="G122" s="87"/>
    </row>
    <row r="123" spans="1:10" ht="15.5" thickTop="1" thickBot="1" x14ac:dyDescent="0.4">
      <c r="D123" s="91" t="s">
        <v>117</v>
      </c>
      <c r="E123" s="91"/>
      <c r="F123" s="91"/>
      <c r="G123" s="91"/>
    </row>
    <row r="124" spans="1:10" ht="15.5" thickTop="1" thickBot="1" x14ac:dyDescent="0.4">
      <c r="D124" s="91"/>
      <c r="E124" s="91"/>
      <c r="F124" s="91"/>
      <c r="G124" s="91"/>
    </row>
    <row r="125" spans="1:10" ht="15.5" thickTop="1" thickBot="1" x14ac:dyDescent="0.4">
      <c r="D125" s="91"/>
      <c r="E125" s="91"/>
      <c r="F125" s="91"/>
      <c r="G125" s="91"/>
    </row>
    <row r="126" spans="1:10" ht="15.5" thickTop="1" thickBot="1" x14ac:dyDescent="0.4">
      <c r="D126" s="91"/>
      <c r="E126" s="91"/>
      <c r="F126" s="91"/>
      <c r="G126" s="91"/>
    </row>
    <row r="127" spans="1:10" ht="15" thickTop="1" x14ac:dyDescent="0.35"/>
  </sheetData>
  <mergeCells count="106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8:D101"/>
    <mergeCell ref="G98:J101"/>
    <mergeCell ref="A105:J120"/>
    <mergeCell ref="D122:G122"/>
    <mergeCell ref="D123:G126"/>
    <mergeCell ref="A73:D73"/>
    <mergeCell ref="G73:J73"/>
    <mergeCell ref="A74:D77"/>
    <mergeCell ref="G74:J77"/>
    <mergeCell ref="A80:J95"/>
    <mergeCell ref="A97:D97"/>
    <mergeCell ref="G97:J97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7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42802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241</v>
      </c>
      <c r="E8" s="110"/>
      <c r="F8" s="110"/>
      <c r="G8" s="110"/>
      <c r="H8" s="110"/>
      <c r="I8" s="110"/>
      <c r="J8" s="110"/>
      <c r="M8" s="54">
        <v>0.40972222222222227</v>
      </c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111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242</v>
      </c>
      <c r="E11" s="96"/>
      <c r="F11" s="96"/>
      <c r="G11" s="93" t="s">
        <v>83</v>
      </c>
      <c r="H11" s="93"/>
      <c r="I11" s="108" t="s">
        <v>243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110</v>
      </c>
      <c r="I13" s="80"/>
      <c r="J13" s="5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3</v>
      </c>
      <c r="E14" s="100"/>
      <c r="F14" s="107" t="s">
        <v>78</v>
      </c>
      <c r="G14" s="107"/>
      <c r="H14" s="100">
        <v>50</v>
      </c>
      <c r="I14" s="100"/>
      <c r="J14" s="5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119</v>
      </c>
      <c r="E15" s="106"/>
      <c r="F15" s="107" t="s">
        <v>74</v>
      </c>
      <c r="G15" s="107"/>
      <c r="H15" s="100">
        <v>30</v>
      </c>
      <c r="I15" s="100"/>
      <c r="J15" s="5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112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 t="s">
        <v>336</v>
      </c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 t="s">
        <v>76</v>
      </c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129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5"/>
      <c r="B28" s="5"/>
      <c r="C28" s="5"/>
      <c r="D28" s="7"/>
      <c r="E28" s="7"/>
      <c r="F28" s="7"/>
      <c r="AM28" t="s">
        <v>46</v>
      </c>
    </row>
    <row r="29" spans="1:41" x14ac:dyDescent="0.35">
      <c r="A29" s="97" t="s">
        <v>36</v>
      </c>
      <c r="B29" s="97"/>
      <c r="C29" s="97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5"/>
      <c r="B39" s="5"/>
      <c r="C39" s="5"/>
      <c r="D39" s="7"/>
      <c r="E39" s="7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340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"/>
      <c r="B44" s="6"/>
      <c r="C44" s="6"/>
      <c r="D44" s="6"/>
      <c r="E44" s="6"/>
      <c r="F44" s="6"/>
      <c r="G44" s="6"/>
      <c r="H44" s="6"/>
      <c r="I44" s="6"/>
      <c r="J44" s="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251</v>
      </c>
      <c r="B98" s="91"/>
      <c r="C98" s="91"/>
      <c r="D98" s="91"/>
      <c r="G98" s="91" t="s">
        <v>420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x14ac:dyDescent="0.35">
      <c r="A119" s="93"/>
      <c r="B119" s="93"/>
      <c r="C119" s="93"/>
      <c r="D119" s="93"/>
      <c r="E119" s="93"/>
      <c r="F119" s="93"/>
      <c r="G119" s="93"/>
      <c r="H119" s="93"/>
      <c r="I119" s="93"/>
      <c r="J119" s="93"/>
    </row>
    <row r="120" spans="1:10" x14ac:dyDescent="0.35">
      <c r="A120" s="93"/>
      <c r="B120" s="93"/>
      <c r="C120" s="93"/>
      <c r="D120" s="93"/>
      <c r="E120" s="93"/>
      <c r="F120" s="93"/>
      <c r="G120" s="93"/>
      <c r="H120" s="93"/>
      <c r="I120" s="93"/>
      <c r="J120" s="93"/>
    </row>
    <row r="121" spans="1:10" ht="15" thickBot="1" x14ac:dyDescent="0.4"/>
    <row r="122" spans="1:10" ht="15.5" thickTop="1" thickBot="1" x14ac:dyDescent="0.4">
      <c r="D122" s="85" t="s">
        <v>29</v>
      </c>
      <c r="E122" s="86"/>
      <c r="F122" s="86"/>
      <c r="G122" s="87"/>
    </row>
    <row r="123" spans="1:10" ht="15.5" thickTop="1" thickBot="1" x14ac:dyDescent="0.4">
      <c r="D123" s="91" t="s">
        <v>117</v>
      </c>
      <c r="E123" s="91"/>
      <c r="F123" s="91"/>
      <c r="G123" s="91"/>
    </row>
    <row r="124" spans="1:10" ht="15.5" thickTop="1" thickBot="1" x14ac:dyDescent="0.4">
      <c r="D124" s="91"/>
      <c r="E124" s="91"/>
      <c r="F124" s="91"/>
      <c r="G124" s="91"/>
    </row>
    <row r="125" spans="1:10" ht="15.5" thickTop="1" thickBot="1" x14ac:dyDescent="0.4">
      <c r="D125" s="91"/>
      <c r="E125" s="91"/>
      <c r="F125" s="91"/>
      <c r="G125" s="91"/>
    </row>
    <row r="126" spans="1:10" ht="15.5" thickTop="1" thickBot="1" x14ac:dyDescent="0.4">
      <c r="D126" s="91"/>
      <c r="E126" s="91"/>
      <c r="F126" s="91"/>
      <c r="G126" s="91"/>
    </row>
    <row r="127" spans="1:10" ht="15" thickTop="1" x14ac:dyDescent="0.35"/>
  </sheetData>
  <mergeCells count="105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41:J41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2:J42"/>
    <mergeCell ref="A43:J43"/>
    <mergeCell ref="A45:J45"/>
    <mergeCell ref="A46:C46"/>
    <mergeCell ref="D46:E46"/>
    <mergeCell ref="A98:D101"/>
    <mergeCell ref="G98:J101"/>
    <mergeCell ref="A105:J120"/>
    <mergeCell ref="D122:G122"/>
    <mergeCell ref="D123:G126"/>
    <mergeCell ref="A73:D73"/>
    <mergeCell ref="G73:J73"/>
    <mergeCell ref="A74:D77"/>
    <mergeCell ref="G74:J77"/>
    <mergeCell ref="A80:J95"/>
    <mergeCell ref="A97:D97"/>
    <mergeCell ref="G97:J97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7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42802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341</v>
      </c>
      <c r="E8" s="110"/>
      <c r="F8" s="110"/>
      <c r="G8" s="110"/>
      <c r="H8" s="110"/>
      <c r="I8" s="110"/>
      <c r="J8" s="110"/>
      <c r="M8" s="54">
        <v>0.44791666666666669</v>
      </c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234</v>
      </c>
      <c r="E11" s="96"/>
      <c r="F11" s="96"/>
      <c r="G11" s="93" t="s">
        <v>83</v>
      </c>
      <c r="H11" s="93"/>
      <c r="I11" s="108" t="s">
        <v>235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/>
      <c r="E13" s="80"/>
      <c r="F13" s="80" t="s">
        <v>81</v>
      </c>
      <c r="G13" s="80"/>
      <c r="H13" s="80">
        <f>D14*30</f>
        <v>930</v>
      </c>
      <c r="I13" s="80"/>
      <c r="J13" s="5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f>2+9+13+7</f>
        <v>31</v>
      </c>
      <c r="E14" s="100"/>
      <c r="F14" s="107" t="s">
        <v>78</v>
      </c>
      <c r="G14" s="107"/>
      <c r="H14" s="100">
        <v>30</v>
      </c>
      <c r="I14" s="100"/>
      <c r="J14" s="5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5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112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 t="s">
        <v>342</v>
      </c>
      <c r="B20" s="99"/>
      <c r="C20" s="99"/>
      <c r="D20" s="99"/>
      <c r="E20" s="99"/>
      <c r="F20" s="99"/>
      <c r="G20" s="99"/>
      <c r="H20" s="99"/>
      <c r="I20" s="99"/>
      <c r="J20" s="99"/>
    </row>
    <row r="21" spans="1:41" x14ac:dyDescent="0.35">
      <c r="A21" t="s">
        <v>343</v>
      </c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129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5"/>
      <c r="B28" s="5"/>
      <c r="C28" s="5"/>
      <c r="D28" s="7"/>
      <c r="E28" s="7"/>
      <c r="F28" s="7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114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5"/>
      <c r="B39" s="5"/>
      <c r="C39" s="5"/>
      <c r="D39" s="7"/>
      <c r="E39" s="7"/>
    </row>
    <row r="40" spans="1:39" x14ac:dyDescent="0.35">
      <c r="A40" s="97" t="s">
        <v>36</v>
      </c>
      <c r="B40" s="97"/>
      <c r="C40" s="97"/>
    </row>
    <row r="41" spans="1:39" x14ac:dyDescent="0.35">
      <c r="A41" s="98"/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"/>
      <c r="B44" s="6"/>
      <c r="C44" s="6"/>
      <c r="D44" s="6"/>
      <c r="E44" s="6"/>
      <c r="F44" s="6"/>
      <c r="G44" s="6"/>
      <c r="H44" s="6"/>
      <c r="I44" s="6"/>
      <c r="J44" s="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1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117</v>
      </c>
      <c r="B98" s="91"/>
      <c r="C98" s="91"/>
      <c r="D98" s="91"/>
      <c r="G98" s="91" t="s">
        <v>128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x14ac:dyDescent="0.35">
      <c r="A119" s="93"/>
      <c r="B119" s="93"/>
      <c r="C119" s="93"/>
      <c r="D119" s="93"/>
      <c r="E119" s="93"/>
      <c r="F119" s="93"/>
      <c r="G119" s="93"/>
      <c r="H119" s="93"/>
      <c r="I119" s="93"/>
      <c r="J119" s="93"/>
    </row>
    <row r="120" spans="1:10" x14ac:dyDescent="0.35">
      <c r="A120" s="93"/>
      <c r="B120" s="93"/>
      <c r="C120" s="93"/>
      <c r="D120" s="93"/>
      <c r="E120" s="93"/>
      <c r="F120" s="93"/>
      <c r="G120" s="93"/>
      <c r="H120" s="93"/>
      <c r="I120" s="93"/>
      <c r="J120" s="93"/>
    </row>
    <row r="121" spans="1:10" ht="15" thickBot="1" x14ac:dyDescent="0.4"/>
    <row r="122" spans="1:10" ht="15.5" thickTop="1" thickBot="1" x14ac:dyDescent="0.4">
      <c r="D122" s="85" t="s">
        <v>29</v>
      </c>
      <c r="E122" s="86"/>
      <c r="F122" s="86"/>
      <c r="G122" s="87"/>
    </row>
    <row r="123" spans="1:10" ht="15.5" thickTop="1" thickBot="1" x14ac:dyDescent="0.4">
      <c r="D123" s="91" t="s">
        <v>421</v>
      </c>
      <c r="E123" s="91"/>
      <c r="F123" s="91"/>
      <c r="G123" s="91"/>
    </row>
    <row r="124" spans="1:10" ht="15.5" thickTop="1" thickBot="1" x14ac:dyDescent="0.4">
      <c r="D124" s="91"/>
      <c r="E124" s="91"/>
      <c r="F124" s="91"/>
      <c r="G124" s="91"/>
    </row>
    <row r="125" spans="1:10" ht="15.5" thickTop="1" thickBot="1" x14ac:dyDescent="0.4">
      <c r="D125" s="91"/>
      <c r="E125" s="91"/>
      <c r="F125" s="91"/>
      <c r="G125" s="91"/>
    </row>
    <row r="126" spans="1:10" ht="15.5" thickTop="1" thickBot="1" x14ac:dyDescent="0.4">
      <c r="D126" s="91"/>
      <c r="E126" s="91"/>
      <c r="F126" s="91"/>
      <c r="G126" s="91"/>
    </row>
    <row r="127" spans="1:10" ht="15" thickTop="1" x14ac:dyDescent="0.35"/>
  </sheetData>
  <mergeCells count="106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105:J120"/>
    <mergeCell ref="D122:G122"/>
    <mergeCell ref="D123:G126"/>
    <mergeCell ref="A98:D101"/>
    <mergeCell ref="G98:J101"/>
    <mergeCell ref="A73:D73"/>
    <mergeCell ref="G73:J73"/>
    <mergeCell ref="A74:D77"/>
    <mergeCell ref="G74:J77"/>
    <mergeCell ref="A80:J95"/>
    <mergeCell ref="A97:D97"/>
    <mergeCell ref="G97:J97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6"/>
  <sheetViews>
    <sheetView topLeftCell="A85"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42800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290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292</v>
      </c>
      <c r="E8" s="110"/>
      <c r="F8" s="110"/>
      <c r="G8" s="110"/>
      <c r="H8" s="110"/>
      <c r="I8" s="110"/>
      <c r="J8" s="110"/>
      <c r="M8" s="54">
        <v>0.625</v>
      </c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110</v>
      </c>
      <c r="J10" s="104"/>
    </row>
    <row r="11" spans="1:46" x14ac:dyDescent="0.35">
      <c r="A11" s="93" t="s">
        <v>84</v>
      </c>
      <c r="B11" s="93"/>
      <c r="C11" s="93"/>
      <c r="D11" s="96" t="s">
        <v>470</v>
      </c>
      <c r="E11" s="96"/>
      <c r="F11" s="96"/>
      <c r="G11" s="93" t="s">
        <v>83</v>
      </c>
      <c r="H11" s="93"/>
      <c r="I11" s="108" t="s">
        <v>471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60</v>
      </c>
      <c r="I13" s="80"/>
      <c r="J13" s="59" t="s">
        <v>73</v>
      </c>
      <c r="M13" t="s">
        <v>469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3</v>
      </c>
      <c r="E14" s="100"/>
      <c r="F14" s="107" t="s">
        <v>78</v>
      </c>
      <c r="G14" s="107"/>
      <c r="H14" s="100">
        <v>30</v>
      </c>
      <c r="I14" s="100"/>
      <c r="J14" s="59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15</v>
      </c>
      <c r="I15" s="100"/>
      <c r="J15" s="59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M18" s="105" t="s">
        <v>114</v>
      </c>
      <c r="N18" s="105"/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59"/>
      <c r="B28" s="59"/>
      <c r="C28" s="59"/>
      <c r="D28" s="58"/>
      <c r="E28" s="58"/>
      <c r="F28" s="58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56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59"/>
      <c r="B39" s="59"/>
      <c r="C39" s="59"/>
      <c r="D39" s="58"/>
      <c r="E39" s="58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291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0"/>
      <c r="B44" s="60"/>
      <c r="C44" s="60"/>
      <c r="D44" s="60"/>
      <c r="E44" s="60"/>
      <c r="F44" s="60"/>
      <c r="G44" s="60"/>
      <c r="H44" s="60"/>
      <c r="I44" s="60"/>
      <c r="J44" s="60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251</v>
      </c>
      <c r="B98" s="91"/>
      <c r="C98" s="91"/>
      <c r="D98" s="91"/>
      <c r="G98" s="91" t="s">
        <v>28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04" spans="1:10" x14ac:dyDescent="0.35">
      <c r="A104" s="93"/>
      <c r="B104" s="93"/>
      <c r="C104" s="93"/>
      <c r="D104" s="93"/>
      <c r="E104" s="93"/>
      <c r="F104" s="93"/>
      <c r="G104" s="93"/>
      <c r="H104" s="93"/>
      <c r="I104" s="93"/>
      <c r="J104" s="93"/>
    </row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x14ac:dyDescent="0.35">
      <c r="A119" s="93"/>
      <c r="B119" s="93"/>
      <c r="C119" s="93"/>
      <c r="D119" s="93"/>
      <c r="E119" s="93"/>
      <c r="F119" s="93"/>
      <c r="G119" s="93"/>
      <c r="H119" s="93"/>
      <c r="I119" s="93"/>
      <c r="J119" s="93"/>
    </row>
    <row r="120" spans="1:10" ht="15" thickBot="1" x14ac:dyDescent="0.4"/>
    <row r="121" spans="1:10" ht="15.5" thickTop="1" thickBot="1" x14ac:dyDescent="0.4">
      <c r="A121" s="85" t="s">
        <v>29</v>
      </c>
      <c r="B121" s="86"/>
      <c r="C121" s="86"/>
      <c r="D121" s="87"/>
      <c r="G121" s="85" t="s">
        <v>29</v>
      </c>
      <c r="H121" s="86"/>
      <c r="I121" s="86"/>
      <c r="J121" s="87"/>
    </row>
    <row r="122" spans="1:10" ht="16.5" customHeight="1" thickTop="1" thickBot="1" x14ac:dyDescent="0.4">
      <c r="A122" s="91" t="s">
        <v>117</v>
      </c>
      <c r="B122" s="91"/>
      <c r="C122" s="91"/>
      <c r="D122" s="91"/>
      <c r="G122" s="91" t="s">
        <v>117</v>
      </c>
      <c r="H122" s="91"/>
      <c r="I122" s="91"/>
      <c r="J122" s="91"/>
    </row>
    <row r="123" spans="1:10" ht="15.5" thickTop="1" thickBot="1" x14ac:dyDescent="0.4">
      <c r="A123" s="91"/>
      <c r="B123" s="91"/>
      <c r="C123" s="91"/>
      <c r="D123" s="91"/>
      <c r="G123" s="91"/>
      <c r="H123" s="91"/>
      <c r="I123" s="91"/>
      <c r="J123" s="91"/>
    </row>
    <row r="124" spans="1:10" ht="15.5" thickTop="1" thickBot="1" x14ac:dyDescent="0.4">
      <c r="A124" s="91"/>
      <c r="B124" s="91"/>
      <c r="C124" s="91"/>
      <c r="D124" s="91"/>
      <c r="G124" s="91"/>
      <c r="H124" s="91"/>
      <c r="I124" s="91"/>
      <c r="J124" s="91"/>
    </row>
    <row r="125" spans="1:10" ht="15.5" thickTop="1" thickBot="1" x14ac:dyDescent="0.4">
      <c r="A125" s="91"/>
      <c r="B125" s="91"/>
      <c r="C125" s="91"/>
      <c r="D125" s="91"/>
      <c r="G125" s="91"/>
      <c r="H125" s="91"/>
      <c r="I125" s="91"/>
      <c r="J125" s="91"/>
    </row>
    <row r="126" spans="1:10" ht="15" thickTop="1" x14ac:dyDescent="0.35"/>
  </sheetData>
  <mergeCells count="109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M18:N18"/>
    <mergeCell ref="A19:J19"/>
    <mergeCell ref="A20:J20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2:J22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8:D101"/>
    <mergeCell ref="G98:J101"/>
    <mergeCell ref="A104:J119"/>
    <mergeCell ref="A121:D121"/>
    <mergeCell ref="A122:D125"/>
    <mergeCell ref="A73:D73"/>
    <mergeCell ref="G73:J73"/>
    <mergeCell ref="A74:D77"/>
    <mergeCell ref="G74:J77"/>
    <mergeCell ref="A80:J95"/>
    <mergeCell ref="A97:D97"/>
    <mergeCell ref="G97:J97"/>
    <mergeCell ref="G121:J121"/>
    <mergeCell ref="G122:J125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M18:N18" location="'Concentrado '!A1" display="Indice"/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6"/>
  <sheetViews>
    <sheetView topLeftCell="A19"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42800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290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120</v>
      </c>
      <c r="E8" s="110"/>
      <c r="F8" s="110"/>
      <c r="G8" s="110"/>
      <c r="H8" s="110"/>
      <c r="I8" s="110"/>
      <c r="J8" s="110"/>
      <c r="M8" s="54">
        <v>0.51388888888888895</v>
      </c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110</v>
      </c>
      <c r="J10" s="104"/>
    </row>
    <row r="11" spans="1:46" x14ac:dyDescent="0.35">
      <c r="A11" s="93" t="s">
        <v>84</v>
      </c>
      <c r="B11" s="93"/>
      <c r="C11" s="93"/>
      <c r="D11" s="96" t="s">
        <v>473</v>
      </c>
      <c r="E11" s="96"/>
      <c r="F11" s="96"/>
      <c r="G11" s="93" t="s">
        <v>83</v>
      </c>
      <c r="H11" s="93"/>
      <c r="I11" s="108" t="s">
        <v>474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180</v>
      </c>
      <c r="I13" s="80"/>
      <c r="J13" s="55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6</v>
      </c>
      <c r="E14" s="100"/>
      <c r="F14" s="107" t="s">
        <v>78</v>
      </c>
      <c r="G14" s="107"/>
      <c r="H14" s="100"/>
      <c r="I14" s="100"/>
      <c r="J14" s="55" t="s">
        <v>73</v>
      </c>
      <c r="M14" s="96"/>
      <c r="N14" s="96"/>
      <c r="O14" s="96"/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55" t="s">
        <v>73</v>
      </c>
      <c r="M15" t="s">
        <v>472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99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M18" s="105" t="s">
        <v>114</v>
      </c>
      <c r="N18" s="105"/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51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55"/>
      <c r="B28" s="55"/>
      <c r="C28" s="55"/>
      <c r="D28" s="56"/>
      <c r="E28" s="56"/>
      <c r="F28" s="56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55"/>
      <c r="B39" s="55"/>
      <c r="C39" s="55"/>
      <c r="D39" s="56"/>
      <c r="E39" s="56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291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57"/>
      <c r="B44" s="57"/>
      <c r="C44" s="57"/>
      <c r="D44" s="57"/>
      <c r="E44" s="57"/>
      <c r="F44" s="57"/>
      <c r="G44" s="57"/>
      <c r="H44" s="57"/>
      <c r="I44" s="57"/>
      <c r="J44" s="57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251</v>
      </c>
      <c r="B98" s="91"/>
      <c r="C98" s="91"/>
      <c r="D98" s="91"/>
      <c r="G98" s="91" t="s">
        <v>128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04" spans="1:10" x14ac:dyDescent="0.35">
      <c r="A104" s="93"/>
      <c r="B104" s="93"/>
      <c r="C104" s="93"/>
      <c r="D104" s="93"/>
      <c r="E104" s="93"/>
      <c r="F104" s="93"/>
      <c r="G104" s="93"/>
      <c r="H104" s="93"/>
      <c r="I104" s="93"/>
      <c r="J104" s="93"/>
    </row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x14ac:dyDescent="0.35">
      <c r="A119" s="93"/>
      <c r="B119" s="93"/>
      <c r="C119" s="93"/>
      <c r="D119" s="93"/>
      <c r="E119" s="93"/>
      <c r="F119" s="93"/>
      <c r="G119" s="93"/>
      <c r="H119" s="93"/>
      <c r="I119" s="93"/>
      <c r="J119" s="93"/>
    </row>
    <row r="120" spans="1:10" ht="15" thickBot="1" x14ac:dyDescent="0.4"/>
    <row r="121" spans="1:10" ht="15.5" thickTop="1" thickBot="1" x14ac:dyDescent="0.4">
      <c r="A121" s="85" t="s">
        <v>29</v>
      </c>
      <c r="B121" s="86"/>
      <c r="C121" s="86"/>
      <c r="D121" s="87"/>
    </row>
    <row r="122" spans="1:10" ht="16.5" customHeight="1" thickTop="1" thickBot="1" x14ac:dyDescent="0.4">
      <c r="A122" s="91" t="s">
        <v>117</v>
      </c>
      <c r="B122" s="91"/>
      <c r="C122" s="91"/>
      <c r="D122" s="91"/>
    </row>
    <row r="123" spans="1:10" ht="15.5" thickTop="1" thickBot="1" x14ac:dyDescent="0.4">
      <c r="A123" s="91"/>
      <c r="B123" s="91"/>
      <c r="C123" s="91"/>
      <c r="D123" s="91"/>
    </row>
    <row r="124" spans="1:10" ht="15.5" thickTop="1" thickBot="1" x14ac:dyDescent="0.4">
      <c r="A124" s="91"/>
      <c r="B124" s="91"/>
      <c r="C124" s="91"/>
      <c r="D124" s="91"/>
    </row>
    <row r="125" spans="1:10" ht="15.5" thickTop="1" thickBot="1" x14ac:dyDescent="0.4">
      <c r="A125" s="91"/>
      <c r="B125" s="91"/>
      <c r="C125" s="91"/>
      <c r="D125" s="91"/>
    </row>
    <row r="126" spans="1:10" ht="15" thickTop="1" x14ac:dyDescent="0.35"/>
  </sheetData>
  <mergeCells count="108">
    <mergeCell ref="A98:D101"/>
    <mergeCell ref="G98:J101"/>
    <mergeCell ref="A104:J119"/>
    <mergeCell ref="A121:D121"/>
    <mergeCell ref="A122:D125"/>
    <mergeCell ref="A73:D73"/>
    <mergeCell ref="G73:J73"/>
    <mergeCell ref="A74:D77"/>
    <mergeCell ref="G74:J77"/>
    <mergeCell ref="A80:J95"/>
    <mergeCell ref="A97:D97"/>
    <mergeCell ref="G97:J97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2:J22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M18:N18"/>
    <mergeCell ref="A19:J19"/>
    <mergeCell ref="A20:J20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M14:O14"/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M18:N18" location="'Concentrado '!A1" display="Indice"/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6"/>
  <sheetViews>
    <sheetView topLeftCell="A58"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42800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L6" t="s">
        <v>288</v>
      </c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290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120</v>
      </c>
      <c r="E8" s="110"/>
      <c r="F8" s="110"/>
      <c r="G8" s="110"/>
      <c r="H8" s="110"/>
      <c r="I8" s="110"/>
      <c r="J8" s="110"/>
      <c r="M8" s="54">
        <v>0.51388888888888895</v>
      </c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110</v>
      </c>
      <c r="J10" s="104"/>
    </row>
    <row r="11" spans="1:46" x14ac:dyDescent="0.35">
      <c r="A11" s="93" t="s">
        <v>84</v>
      </c>
      <c r="B11" s="93"/>
      <c r="C11" s="93"/>
      <c r="D11" s="96" t="s">
        <v>477</v>
      </c>
      <c r="E11" s="96"/>
      <c r="F11" s="96"/>
      <c r="G11" s="93" t="s">
        <v>83</v>
      </c>
      <c r="H11" s="93"/>
      <c r="I11" s="108" t="s">
        <v>478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  <c r="M12" s="96" t="s">
        <v>476</v>
      </c>
      <c r="N12" s="96"/>
      <c r="O12" s="96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180</v>
      </c>
      <c r="I13" s="80"/>
      <c r="J13" s="51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6</v>
      </c>
      <c r="E14" s="100"/>
      <c r="F14" s="107" t="s">
        <v>78</v>
      </c>
      <c r="G14" s="107"/>
      <c r="H14" s="100"/>
      <c r="I14" s="100"/>
      <c r="J14" s="51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51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M18" s="105" t="s">
        <v>114</v>
      </c>
      <c r="N18" s="105"/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51"/>
      <c r="B28" s="51"/>
      <c r="C28" s="51"/>
      <c r="D28" s="52"/>
      <c r="E28" s="52"/>
      <c r="F28" s="52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287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51"/>
      <c r="B39" s="51"/>
      <c r="C39" s="51"/>
      <c r="D39" s="52"/>
      <c r="E39" s="52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285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53"/>
      <c r="B44" s="53"/>
      <c r="C44" s="53"/>
      <c r="D44" s="53"/>
      <c r="E44" s="53"/>
      <c r="F44" s="53"/>
      <c r="G44" s="53"/>
      <c r="H44" s="53"/>
      <c r="I44" s="53"/>
      <c r="J44" s="53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28</v>
      </c>
      <c r="B98" s="91"/>
      <c r="C98" s="91"/>
      <c r="D98" s="91"/>
      <c r="G98" s="91" t="s">
        <v>128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04" spans="1:10" x14ac:dyDescent="0.35">
      <c r="A104" s="93"/>
      <c r="B104" s="93"/>
      <c r="C104" s="93"/>
      <c r="D104" s="93"/>
      <c r="E104" s="93"/>
      <c r="F104" s="93"/>
      <c r="G104" s="93"/>
      <c r="H104" s="93"/>
      <c r="I104" s="93"/>
      <c r="J104" s="93"/>
    </row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x14ac:dyDescent="0.35">
      <c r="A119" s="93"/>
      <c r="B119" s="93"/>
      <c r="C119" s="93"/>
      <c r="D119" s="93"/>
      <c r="E119" s="93"/>
      <c r="F119" s="93"/>
      <c r="G119" s="93"/>
      <c r="H119" s="93"/>
      <c r="I119" s="93"/>
      <c r="J119" s="93"/>
    </row>
    <row r="120" spans="1:10" ht="15" thickBot="1" x14ac:dyDescent="0.4"/>
    <row r="121" spans="1:10" ht="15.5" thickTop="1" thickBot="1" x14ac:dyDescent="0.4">
      <c r="A121" s="85" t="s">
        <v>29</v>
      </c>
      <c r="B121" s="86"/>
      <c r="C121" s="86"/>
      <c r="D121" s="87"/>
    </row>
    <row r="122" spans="1:10" ht="16.5" customHeight="1" thickTop="1" thickBot="1" x14ac:dyDescent="0.4">
      <c r="A122" s="91" t="s">
        <v>117</v>
      </c>
      <c r="B122" s="91"/>
      <c r="C122" s="91"/>
      <c r="D122" s="91"/>
    </row>
    <row r="123" spans="1:10" ht="15.5" thickTop="1" thickBot="1" x14ac:dyDescent="0.4">
      <c r="A123" s="91"/>
      <c r="B123" s="91"/>
      <c r="C123" s="91"/>
      <c r="D123" s="91"/>
    </row>
    <row r="124" spans="1:10" ht="15.5" thickTop="1" thickBot="1" x14ac:dyDescent="0.4">
      <c r="A124" s="91"/>
      <c r="B124" s="91"/>
      <c r="C124" s="91"/>
      <c r="D124" s="91"/>
    </row>
    <row r="125" spans="1:10" ht="15.5" thickTop="1" thickBot="1" x14ac:dyDescent="0.4">
      <c r="A125" s="91"/>
      <c r="B125" s="91"/>
      <c r="C125" s="91"/>
      <c r="D125" s="91"/>
    </row>
    <row r="126" spans="1:10" ht="15" thickTop="1" x14ac:dyDescent="0.35"/>
  </sheetData>
  <mergeCells count="108">
    <mergeCell ref="A98:D101"/>
    <mergeCell ref="G98:J101"/>
    <mergeCell ref="A104:J119"/>
    <mergeCell ref="A121:D121"/>
    <mergeCell ref="A122:D125"/>
    <mergeCell ref="A73:D73"/>
    <mergeCell ref="G73:J73"/>
    <mergeCell ref="A74:D77"/>
    <mergeCell ref="G74:J77"/>
    <mergeCell ref="A80:J95"/>
    <mergeCell ref="A97:D97"/>
    <mergeCell ref="G97:J97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2:J22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M18:N18"/>
    <mergeCell ref="A19:J19"/>
    <mergeCell ref="A20:J20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M12:O12"/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M18:N18" location="'Concentrado '!A1" display="Indice"/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6"/>
  <sheetViews>
    <sheetView topLeftCell="A31" zoomScale="85" zoomScaleNormal="85" workbookViewId="0">
      <selection activeCell="D46" sqref="D46:E46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42799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231</v>
      </c>
      <c r="E8" s="110"/>
      <c r="F8" s="110"/>
      <c r="G8" s="110"/>
      <c r="H8" s="110"/>
      <c r="I8" s="110"/>
      <c r="J8" s="110"/>
      <c r="M8" s="54">
        <v>0.51388888888888895</v>
      </c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111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110</v>
      </c>
      <c r="J10" s="104"/>
    </row>
    <row r="11" spans="1:46" x14ac:dyDescent="0.35">
      <c r="A11" s="93" t="s">
        <v>84</v>
      </c>
      <c r="B11" s="93"/>
      <c r="C11" s="93"/>
      <c r="D11" s="96" t="s">
        <v>232</v>
      </c>
      <c r="E11" s="96"/>
      <c r="F11" s="96"/>
      <c r="G11" s="93" t="s">
        <v>83</v>
      </c>
      <c r="H11" s="93"/>
      <c r="I11" s="108" t="s">
        <v>233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300</v>
      </c>
      <c r="I13" s="80"/>
      <c r="J13" s="5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10</v>
      </c>
      <c r="E14" s="100"/>
      <c r="F14" s="107" t="s">
        <v>78</v>
      </c>
      <c r="G14" s="107"/>
      <c r="H14" s="100"/>
      <c r="I14" s="100"/>
      <c r="J14" s="5" t="s">
        <v>73</v>
      </c>
      <c r="M14" s="96" t="s">
        <v>475</v>
      </c>
      <c r="N14" s="96"/>
      <c r="O14" s="96"/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5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112</v>
      </c>
      <c r="E16" s="100"/>
      <c r="F16" s="93" t="s">
        <v>69</v>
      </c>
      <c r="G16" s="93"/>
      <c r="H16" s="100" t="s">
        <v>92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M18" s="105" t="s">
        <v>114</v>
      </c>
      <c r="N18" s="105"/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4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5"/>
      <c r="B28" s="5"/>
      <c r="C28" s="5"/>
      <c r="D28" s="7"/>
      <c r="E28" s="7"/>
      <c r="F28" s="7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287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5"/>
      <c r="B39" s="5"/>
      <c r="C39" s="5"/>
      <c r="D39" s="7"/>
      <c r="E39" s="7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285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"/>
      <c r="B44" s="6"/>
      <c r="C44" s="6"/>
      <c r="D44" s="6"/>
      <c r="E44" s="6"/>
      <c r="F44" s="6"/>
      <c r="G44" s="6"/>
      <c r="H44" s="6"/>
      <c r="I44" s="6"/>
      <c r="J44" s="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1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 t="s">
        <v>286</v>
      </c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422</v>
      </c>
      <c r="B98" s="91"/>
      <c r="C98" s="91"/>
      <c r="D98" s="91"/>
      <c r="G98" s="91" t="s">
        <v>423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04" spans="1:10" x14ac:dyDescent="0.35">
      <c r="A104" s="93"/>
      <c r="B104" s="93"/>
      <c r="C104" s="93"/>
      <c r="D104" s="93"/>
      <c r="E104" s="93"/>
      <c r="F104" s="93"/>
      <c r="G104" s="93"/>
      <c r="H104" s="93"/>
      <c r="I104" s="93"/>
      <c r="J104" s="93"/>
    </row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x14ac:dyDescent="0.35">
      <c r="A119" s="93"/>
      <c r="B119" s="93"/>
      <c r="C119" s="93"/>
      <c r="D119" s="93"/>
      <c r="E119" s="93"/>
      <c r="F119" s="93"/>
      <c r="G119" s="93"/>
      <c r="H119" s="93"/>
      <c r="I119" s="93"/>
      <c r="J119" s="93"/>
    </row>
    <row r="120" spans="1:10" ht="15" thickBot="1" x14ac:dyDescent="0.4"/>
    <row r="121" spans="1:10" ht="15.5" thickTop="1" thickBot="1" x14ac:dyDescent="0.4">
      <c r="A121" s="85" t="s">
        <v>29</v>
      </c>
      <c r="B121" s="86"/>
      <c r="C121" s="86"/>
      <c r="D121" s="87"/>
      <c r="G121" s="85" t="s">
        <v>29</v>
      </c>
      <c r="H121" s="86"/>
      <c r="I121" s="86"/>
      <c r="J121" s="87"/>
    </row>
    <row r="122" spans="1:10" ht="16.5" customHeight="1" thickTop="1" thickBot="1" x14ac:dyDescent="0.4">
      <c r="A122" s="91" t="s">
        <v>424</v>
      </c>
      <c r="B122" s="91"/>
      <c r="C122" s="91"/>
      <c r="D122" s="91"/>
      <c r="G122" s="91" t="s">
        <v>425</v>
      </c>
      <c r="H122" s="91"/>
      <c r="I122" s="91"/>
      <c r="J122" s="91"/>
    </row>
    <row r="123" spans="1:10" ht="15.5" thickTop="1" thickBot="1" x14ac:dyDescent="0.4">
      <c r="A123" s="91"/>
      <c r="B123" s="91"/>
      <c r="C123" s="91"/>
      <c r="D123" s="91"/>
      <c r="G123" s="91"/>
      <c r="H123" s="91"/>
      <c r="I123" s="91"/>
      <c r="J123" s="91"/>
    </row>
    <row r="124" spans="1:10" ht="15.5" thickTop="1" thickBot="1" x14ac:dyDescent="0.4">
      <c r="A124" s="91"/>
      <c r="B124" s="91"/>
      <c r="C124" s="91"/>
      <c r="D124" s="91"/>
      <c r="G124" s="91"/>
      <c r="H124" s="91"/>
      <c r="I124" s="91"/>
      <c r="J124" s="91"/>
    </row>
    <row r="125" spans="1:10" ht="15.5" thickTop="1" thickBot="1" x14ac:dyDescent="0.4">
      <c r="A125" s="91"/>
      <c r="B125" s="91"/>
      <c r="C125" s="91"/>
      <c r="D125" s="91"/>
      <c r="G125" s="91"/>
      <c r="H125" s="91"/>
      <c r="I125" s="91"/>
      <c r="J125" s="91"/>
    </row>
    <row r="126" spans="1:10" ht="15" thickTop="1" x14ac:dyDescent="0.35"/>
  </sheetData>
  <mergeCells count="110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M14:O14"/>
    <mergeCell ref="G121:J121"/>
    <mergeCell ref="G122:J125"/>
    <mergeCell ref="M18:N18"/>
    <mergeCell ref="A98:D101"/>
    <mergeCell ref="G98:J101"/>
    <mergeCell ref="A104:J119"/>
    <mergeCell ref="A121:D121"/>
    <mergeCell ref="A122:D125"/>
    <mergeCell ref="A73:D73"/>
    <mergeCell ref="G73:J73"/>
    <mergeCell ref="A74:D77"/>
    <mergeCell ref="G74:J77"/>
    <mergeCell ref="A80:J95"/>
    <mergeCell ref="A97:D97"/>
    <mergeCell ref="G97:J97"/>
    <mergeCell ref="A49:C49"/>
    <mergeCell ref="A50:J50"/>
    <mergeCell ref="A51:J51"/>
    <mergeCell ref="A52:J52"/>
    <mergeCell ref="A54:J54"/>
    <mergeCell ref="A56:J71"/>
    <mergeCell ref="A40:C40"/>
    <mergeCell ref="A41:J41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M18:N18" location="'Concentrado '!A1" display="Indice"/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9"/>
  <sheetViews>
    <sheetView topLeftCell="A70" zoomScale="85" zoomScaleNormal="85" workbookViewId="0">
      <selection activeCell="E53" sqref="E53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42799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120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229</v>
      </c>
      <c r="E11" s="96"/>
      <c r="F11" s="96"/>
      <c r="G11" s="93" t="s">
        <v>83</v>
      </c>
      <c r="H11" s="93"/>
      <c r="I11" s="108" t="s">
        <v>230</v>
      </c>
      <c r="J11" s="108"/>
      <c r="M11" s="38">
        <v>0.5</v>
      </c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240</v>
      </c>
      <c r="I13" s="80"/>
      <c r="J13" s="5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8</v>
      </c>
      <c r="E14" s="100"/>
      <c r="F14" s="107" t="s">
        <v>78</v>
      </c>
      <c r="G14" s="107"/>
      <c r="H14" s="100"/>
      <c r="I14" s="100"/>
      <c r="J14" s="5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5" t="s">
        <v>73</v>
      </c>
      <c r="M15" t="s">
        <v>479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 t="s">
        <v>4</v>
      </c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4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5"/>
      <c r="B28" s="5"/>
      <c r="C28" s="5"/>
      <c r="D28" s="7"/>
      <c r="E28" s="7"/>
      <c r="F28" s="7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5"/>
      <c r="B39" s="5"/>
      <c r="C39" s="5"/>
      <c r="D39" s="7"/>
      <c r="E39" s="7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283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"/>
      <c r="B44" s="6"/>
      <c r="C44" s="6"/>
      <c r="D44" s="6"/>
      <c r="E44" s="6"/>
      <c r="F44" s="6"/>
      <c r="G44" s="6"/>
      <c r="H44" s="6"/>
      <c r="I44" s="6"/>
      <c r="J44" s="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1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 t="s">
        <v>284</v>
      </c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 t="s">
        <v>289</v>
      </c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251</v>
      </c>
      <c r="B98" s="91"/>
      <c r="C98" s="91"/>
      <c r="D98" s="91"/>
      <c r="G98" s="91" t="s">
        <v>426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04" spans="1:10" x14ac:dyDescent="0.35">
      <c r="A104" s="93"/>
      <c r="B104" s="93"/>
      <c r="C104" s="93"/>
      <c r="D104" s="93"/>
      <c r="E104" s="93"/>
      <c r="F104" s="93"/>
      <c r="G104" s="93"/>
      <c r="H104" s="93"/>
      <c r="I104" s="93"/>
      <c r="J104" s="93"/>
    </row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x14ac:dyDescent="0.35">
      <c r="A119" s="93"/>
      <c r="B119" s="93"/>
      <c r="C119" s="93"/>
      <c r="D119" s="93"/>
      <c r="E119" s="93"/>
      <c r="F119" s="93"/>
      <c r="G119" s="93"/>
      <c r="H119" s="93"/>
      <c r="I119" s="93"/>
      <c r="J119" s="93"/>
    </row>
    <row r="120" spans="1:10" ht="15" thickBot="1" x14ac:dyDescent="0.4"/>
    <row r="121" spans="1:10" ht="15.5" thickTop="1" thickBot="1" x14ac:dyDescent="0.4">
      <c r="A121" s="85" t="s">
        <v>29</v>
      </c>
      <c r="B121" s="86"/>
      <c r="C121" s="86"/>
      <c r="D121" s="87"/>
      <c r="G121" s="85" t="s">
        <v>29</v>
      </c>
      <c r="H121" s="86"/>
      <c r="I121" s="86"/>
      <c r="J121" s="87"/>
    </row>
    <row r="122" spans="1:10" ht="15.65" customHeight="1" thickTop="1" thickBot="1" x14ac:dyDescent="0.4">
      <c r="A122" s="91" t="s">
        <v>427</v>
      </c>
      <c r="B122" s="91"/>
      <c r="C122" s="91"/>
      <c r="D122" s="91"/>
      <c r="G122" s="91" t="s">
        <v>406</v>
      </c>
      <c r="H122" s="91"/>
      <c r="I122" s="91"/>
      <c r="J122" s="91"/>
    </row>
    <row r="123" spans="1:10" ht="15.5" thickTop="1" thickBot="1" x14ac:dyDescent="0.4">
      <c r="A123" s="91"/>
      <c r="B123" s="91"/>
      <c r="C123" s="91"/>
      <c r="D123" s="91"/>
      <c r="G123" s="91"/>
      <c r="H123" s="91"/>
      <c r="I123" s="91"/>
      <c r="J123" s="91"/>
    </row>
    <row r="124" spans="1:10" ht="15.5" thickTop="1" thickBot="1" x14ac:dyDescent="0.4">
      <c r="A124" s="91"/>
      <c r="B124" s="91"/>
      <c r="C124" s="91"/>
      <c r="D124" s="91"/>
      <c r="G124" s="91"/>
      <c r="H124" s="91"/>
      <c r="I124" s="91"/>
      <c r="J124" s="91"/>
    </row>
    <row r="125" spans="1:10" ht="15.5" thickTop="1" thickBot="1" x14ac:dyDescent="0.4">
      <c r="A125" s="91"/>
      <c r="B125" s="91"/>
      <c r="C125" s="91"/>
      <c r="D125" s="91"/>
      <c r="G125" s="91"/>
      <c r="H125" s="91"/>
      <c r="I125" s="91"/>
      <c r="J125" s="91"/>
    </row>
    <row r="126" spans="1:10" ht="15" thickTop="1" x14ac:dyDescent="0.35"/>
    <row r="127" spans="1:10" x14ac:dyDescent="0.35">
      <c r="A127" s="93"/>
      <c r="B127" s="93"/>
      <c r="C127" s="93"/>
      <c r="D127" s="93"/>
      <c r="E127" s="93"/>
      <c r="F127" s="93"/>
      <c r="G127" s="93"/>
      <c r="H127" s="93"/>
      <c r="I127" s="93"/>
      <c r="J127" s="93"/>
    </row>
    <row r="128" spans="1:10" x14ac:dyDescent="0.35">
      <c r="A128" s="93"/>
      <c r="B128" s="93"/>
      <c r="C128" s="93"/>
      <c r="D128" s="93"/>
      <c r="E128" s="93"/>
      <c r="F128" s="93"/>
      <c r="G128" s="93"/>
      <c r="H128" s="93"/>
      <c r="I128" s="93"/>
      <c r="J128" s="93"/>
    </row>
    <row r="129" spans="1:10" x14ac:dyDescent="0.35">
      <c r="A129" s="93"/>
      <c r="B129" s="93"/>
      <c r="C129" s="93"/>
      <c r="D129" s="93"/>
      <c r="E129" s="93"/>
      <c r="F129" s="93"/>
      <c r="G129" s="93"/>
      <c r="H129" s="93"/>
      <c r="I129" s="93"/>
      <c r="J129" s="93"/>
    </row>
    <row r="130" spans="1:10" x14ac:dyDescent="0.35">
      <c r="A130" s="93"/>
      <c r="B130" s="93"/>
      <c r="C130" s="93"/>
      <c r="D130" s="93"/>
      <c r="E130" s="93"/>
      <c r="F130" s="93"/>
      <c r="G130" s="93"/>
      <c r="H130" s="93"/>
      <c r="I130" s="93"/>
      <c r="J130" s="93"/>
    </row>
    <row r="131" spans="1:10" x14ac:dyDescent="0.35">
      <c r="A131" s="93"/>
      <c r="B131" s="93"/>
      <c r="C131" s="93"/>
      <c r="D131" s="93"/>
      <c r="E131" s="93"/>
      <c r="F131" s="93"/>
      <c r="G131" s="93"/>
      <c r="H131" s="93"/>
      <c r="I131" s="93"/>
      <c r="J131" s="93"/>
    </row>
    <row r="132" spans="1:10" x14ac:dyDescent="0.35">
      <c r="A132" s="93"/>
      <c r="B132" s="93"/>
      <c r="C132" s="93"/>
      <c r="D132" s="93"/>
      <c r="E132" s="93"/>
      <c r="F132" s="93"/>
      <c r="G132" s="93"/>
      <c r="H132" s="93"/>
      <c r="I132" s="93"/>
      <c r="J132" s="93"/>
    </row>
    <row r="133" spans="1:10" x14ac:dyDescent="0.35">
      <c r="A133" s="93"/>
      <c r="B133" s="93"/>
      <c r="C133" s="93"/>
      <c r="D133" s="93"/>
      <c r="E133" s="93"/>
      <c r="F133" s="93"/>
      <c r="G133" s="93"/>
      <c r="H133" s="93"/>
      <c r="I133" s="93"/>
      <c r="J133" s="93"/>
    </row>
    <row r="134" spans="1:10" x14ac:dyDescent="0.35">
      <c r="A134" s="93"/>
      <c r="B134" s="93"/>
      <c r="C134" s="93"/>
      <c r="D134" s="93"/>
      <c r="E134" s="93"/>
      <c r="F134" s="93"/>
      <c r="G134" s="93"/>
      <c r="H134" s="93"/>
      <c r="I134" s="93"/>
      <c r="J134" s="93"/>
    </row>
    <row r="135" spans="1:10" x14ac:dyDescent="0.35">
      <c r="A135" s="93"/>
      <c r="B135" s="93"/>
      <c r="C135" s="93"/>
      <c r="D135" s="93"/>
      <c r="E135" s="93"/>
      <c r="F135" s="93"/>
      <c r="G135" s="93"/>
      <c r="H135" s="93"/>
      <c r="I135" s="93"/>
      <c r="J135" s="93"/>
    </row>
    <row r="136" spans="1:10" x14ac:dyDescent="0.35">
      <c r="A136" s="93"/>
      <c r="B136" s="93"/>
      <c r="C136" s="93"/>
      <c r="D136" s="93"/>
      <c r="E136" s="93"/>
      <c r="F136" s="93"/>
      <c r="G136" s="93"/>
      <c r="H136" s="93"/>
      <c r="I136" s="93"/>
      <c r="J136" s="93"/>
    </row>
    <row r="137" spans="1:10" x14ac:dyDescent="0.35">
      <c r="A137" s="93"/>
      <c r="B137" s="93"/>
      <c r="C137" s="93"/>
      <c r="D137" s="93"/>
      <c r="E137" s="93"/>
      <c r="F137" s="93"/>
      <c r="G137" s="93"/>
      <c r="H137" s="93"/>
      <c r="I137" s="93"/>
      <c r="J137" s="93"/>
    </row>
    <row r="138" spans="1:10" x14ac:dyDescent="0.35">
      <c r="A138" s="93"/>
      <c r="B138" s="93"/>
      <c r="C138" s="93"/>
      <c r="D138" s="93"/>
      <c r="E138" s="93"/>
      <c r="F138" s="93"/>
      <c r="G138" s="93"/>
      <c r="H138" s="93"/>
      <c r="I138" s="93"/>
      <c r="J138" s="93"/>
    </row>
    <row r="139" spans="1:10" x14ac:dyDescent="0.35">
      <c r="A139" s="93"/>
      <c r="B139" s="93"/>
      <c r="C139" s="93"/>
      <c r="D139" s="93"/>
      <c r="E139" s="93"/>
      <c r="F139" s="93"/>
      <c r="G139" s="93"/>
      <c r="H139" s="93"/>
      <c r="I139" s="93"/>
      <c r="J139" s="93"/>
    </row>
    <row r="140" spans="1:10" x14ac:dyDescent="0.35">
      <c r="A140" s="93"/>
      <c r="B140" s="93"/>
      <c r="C140" s="93"/>
      <c r="D140" s="93"/>
      <c r="E140" s="93"/>
      <c r="F140" s="93"/>
      <c r="G140" s="93"/>
      <c r="H140" s="93"/>
      <c r="I140" s="93"/>
      <c r="J140" s="93"/>
    </row>
    <row r="141" spans="1:10" x14ac:dyDescent="0.35">
      <c r="A141" s="93"/>
      <c r="B141" s="93"/>
      <c r="C141" s="93"/>
      <c r="D141" s="93"/>
      <c r="E141" s="93"/>
      <c r="F141" s="93"/>
      <c r="G141" s="93"/>
      <c r="H141" s="93"/>
      <c r="I141" s="93"/>
      <c r="J141" s="93"/>
    </row>
    <row r="142" spans="1:10" x14ac:dyDescent="0.35">
      <c r="A142" s="93"/>
      <c r="B142" s="93"/>
      <c r="C142" s="93"/>
      <c r="D142" s="93"/>
      <c r="E142" s="93"/>
      <c r="F142" s="93"/>
      <c r="G142" s="93"/>
      <c r="H142" s="93"/>
      <c r="I142" s="93"/>
      <c r="J142" s="93"/>
    </row>
    <row r="143" spans="1:10" ht="15" thickBot="1" x14ac:dyDescent="0.4"/>
    <row r="144" spans="1:10" ht="15.5" thickTop="1" thickBot="1" x14ac:dyDescent="0.4">
      <c r="A144" s="85" t="s">
        <v>29</v>
      </c>
      <c r="B144" s="86"/>
      <c r="C144" s="86"/>
      <c r="D144" s="87"/>
      <c r="G144" s="85" t="s">
        <v>29</v>
      </c>
      <c r="H144" s="86"/>
      <c r="I144" s="86"/>
      <c r="J144" s="87"/>
    </row>
    <row r="145" spans="1:10" ht="15.5" thickTop="1" thickBot="1" x14ac:dyDescent="0.4">
      <c r="A145" s="91" t="s">
        <v>428</v>
      </c>
      <c r="B145" s="91"/>
      <c r="C145" s="91"/>
      <c r="D145" s="91"/>
      <c r="G145" s="91" t="s">
        <v>396</v>
      </c>
      <c r="H145" s="91"/>
      <c r="I145" s="91"/>
      <c r="J145" s="91"/>
    </row>
    <row r="146" spans="1:10" ht="15.5" thickTop="1" thickBot="1" x14ac:dyDescent="0.4">
      <c r="A146" s="91"/>
      <c r="B146" s="91"/>
      <c r="C146" s="91"/>
      <c r="D146" s="91"/>
      <c r="G146" s="91"/>
      <c r="H146" s="91"/>
      <c r="I146" s="91"/>
      <c r="J146" s="91"/>
    </row>
    <row r="147" spans="1:10" ht="15.5" thickTop="1" thickBot="1" x14ac:dyDescent="0.4">
      <c r="A147" s="91"/>
      <c r="B147" s="91"/>
      <c r="C147" s="91"/>
      <c r="D147" s="91"/>
      <c r="G147" s="91"/>
      <c r="H147" s="91"/>
      <c r="I147" s="91"/>
      <c r="J147" s="91"/>
    </row>
    <row r="148" spans="1:10" ht="15.5" thickTop="1" thickBot="1" x14ac:dyDescent="0.4">
      <c r="A148" s="91"/>
      <c r="B148" s="91"/>
      <c r="C148" s="91"/>
      <c r="D148" s="91"/>
      <c r="G148" s="91"/>
      <c r="H148" s="91"/>
      <c r="I148" s="91"/>
      <c r="J148" s="91"/>
    </row>
    <row r="149" spans="1:10" ht="15" thickTop="1" x14ac:dyDescent="0.35"/>
  </sheetData>
  <mergeCells count="113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73:D73"/>
    <mergeCell ref="G73:J73"/>
    <mergeCell ref="A74:D77"/>
    <mergeCell ref="G74:J77"/>
    <mergeCell ref="A80:J95"/>
    <mergeCell ref="A97:D97"/>
    <mergeCell ref="G97:J97"/>
    <mergeCell ref="A49:C49"/>
    <mergeCell ref="A50:J50"/>
    <mergeCell ref="A51:J51"/>
    <mergeCell ref="A52:J52"/>
    <mergeCell ref="A54:J54"/>
    <mergeCell ref="A56:J71"/>
    <mergeCell ref="A127:J142"/>
    <mergeCell ref="A144:D144"/>
    <mergeCell ref="G144:J144"/>
    <mergeCell ref="A145:D148"/>
    <mergeCell ref="G145:J148"/>
    <mergeCell ref="A98:D101"/>
    <mergeCell ref="G98:J101"/>
    <mergeCell ref="A104:J119"/>
    <mergeCell ref="A121:D121"/>
    <mergeCell ref="A122:D125"/>
    <mergeCell ref="G121:J121"/>
    <mergeCell ref="G122:J125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5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42799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278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L9" t="s">
        <v>480</v>
      </c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227</v>
      </c>
      <c r="E11" s="96"/>
      <c r="F11" s="96"/>
      <c r="G11" s="93" t="s">
        <v>83</v>
      </c>
      <c r="H11" s="93"/>
      <c r="I11" s="108" t="s">
        <v>228</v>
      </c>
      <c r="J11" s="108"/>
      <c r="M11" s="38">
        <v>0.47222222222222227</v>
      </c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190</v>
      </c>
      <c r="I13" s="80"/>
      <c r="J13" s="5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5</v>
      </c>
      <c r="E14" s="100"/>
      <c r="F14" s="107" t="s">
        <v>78</v>
      </c>
      <c r="G14" s="107"/>
      <c r="H14" s="100">
        <v>50</v>
      </c>
      <c r="I14" s="100"/>
      <c r="J14" s="5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 t="s">
        <v>281</v>
      </c>
      <c r="I15" s="100"/>
      <c r="J15" s="5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 t="s">
        <v>279</v>
      </c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54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4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5"/>
      <c r="B28" s="5"/>
      <c r="C28" s="5"/>
      <c r="D28" s="7"/>
      <c r="E28" s="7"/>
      <c r="F28" s="7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56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55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5"/>
      <c r="B39" s="5"/>
      <c r="C39" s="5"/>
      <c r="D39" s="7"/>
      <c r="E39" s="7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280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"/>
      <c r="B44" s="6"/>
      <c r="C44" s="6"/>
      <c r="D44" s="6"/>
      <c r="E44" s="6"/>
      <c r="F44" s="6"/>
      <c r="G44" s="6"/>
      <c r="H44" s="6"/>
      <c r="I44" s="6"/>
      <c r="J44" s="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251</v>
      </c>
      <c r="B98" s="91"/>
      <c r="C98" s="91"/>
      <c r="D98" s="91"/>
      <c r="G98" s="91" t="s">
        <v>127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03" spans="1:10" x14ac:dyDescent="0.35">
      <c r="A103" s="93"/>
      <c r="B103" s="93"/>
      <c r="C103" s="93"/>
      <c r="D103" s="93"/>
      <c r="E103" s="93"/>
      <c r="F103" s="93"/>
      <c r="G103" s="93"/>
      <c r="H103" s="93"/>
      <c r="I103" s="93"/>
      <c r="J103" s="93"/>
    </row>
    <row r="104" spans="1:10" x14ac:dyDescent="0.35">
      <c r="A104" s="93"/>
      <c r="B104" s="93"/>
      <c r="C104" s="93"/>
      <c r="D104" s="93"/>
      <c r="E104" s="93"/>
      <c r="F104" s="93"/>
      <c r="G104" s="93"/>
      <c r="H104" s="93"/>
      <c r="I104" s="93"/>
      <c r="J104" s="93"/>
    </row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ht="15" thickBot="1" x14ac:dyDescent="0.4"/>
    <row r="120" spans="1:10" ht="15.5" thickTop="1" thickBot="1" x14ac:dyDescent="0.4">
      <c r="A120" s="85" t="s">
        <v>29</v>
      </c>
      <c r="B120" s="86"/>
      <c r="C120" s="86"/>
      <c r="D120" s="87"/>
      <c r="G120" s="85" t="s">
        <v>29</v>
      </c>
      <c r="H120" s="86"/>
      <c r="I120" s="86"/>
      <c r="J120" s="87"/>
    </row>
    <row r="121" spans="1:10" ht="15.5" thickTop="1" thickBot="1" x14ac:dyDescent="0.4">
      <c r="A121" s="91" t="s">
        <v>429</v>
      </c>
      <c r="B121" s="91"/>
      <c r="C121" s="91"/>
      <c r="D121" s="91"/>
      <c r="G121" s="91" t="s">
        <v>430</v>
      </c>
      <c r="H121" s="91"/>
      <c r="I121" s="91"/>
      <c r="J121" s="91"/>
    </row>
    <row r="122" spans="1:10" ht="15.5" thickTop="1" thickBot="1" x14ac:dyDescent="0.4">
      <c r="A122" s="91"/>
      <c r="B122" s="91"/>
      <c r="C122" s="91"/>
      <c r="D122" s="91"/>
      <c r="G122" s="91"/>
      <c r="H122" s="91"/>
      <c r="I122" s="91"/>
      <c r="J122" s="91"/>
    </row>
    <row r="123" spans="1:10" ht="15.5" thickTop="1" thickBot="1" x14ac:dyDescent="0.4">
      <c r="A123" s="91"/>
      <c r="B123" s="91"/>
      <c r="C123" s="91"/>
      <c r="D123" s="91"/>
      <c r="G123" s="91"/>
      <c r="H123" s="91"/>
      <c r="I123" s="91"/>
      <c r="J123" s="91"/>
    </row>
    <row r="124" spans="1:10" ht="15.5" thickTop="1" thickBot="1" x14ac:dyDescent="0.4">
      <c r="A124" s="91"/>
      <c r="B124" s="91"/>
      <c r="C124" s="91"/>
      <c r="D124" s="91"/>
      <c r="G124" s="91"/>
      <c r="H124" s="91"/>
      <c r="I124" s="91"/>
      <c r="J124" s="91"/>
    </row>
    <row r="125" spans="1:10" ht="15" thickTop="1" x14ac:dyDescent="0.35"/>
  </sheetData>
  <mergeCells count="108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103:J118"/>
    <mergeCell ref="A120:D120"/>
    <mergeCell ref="G120:J120"/>
    <mergeCell ref="A121:D124"/>
    <mergeCell ref="G121:J124"/>
    <mergeCell ref="A98:D101"/>
    <mergeCell ref="G98:J101"/>
    <mergeCell ref="A73:D73"/>
    <mergeCell ref="G73:J73"/>
    <mergeCell ref="A74:D77"/>
    <mergeCell ref="G74:J77"/>
    <mergeCell ref="A80:J95"/>
    <mergeCell ref="A97:D97"/>
    <mergeCell ref="G97:J97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5"/>
  <sheetViews>
    <sheetView zoomScale="70" zoomScaleNormal="70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42799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L6" t="s">
        <v>276</v>
      </c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120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482</v>
      </c>
      <c r="E11" s="96"/>
      <c r="F11" s="96"/>
      <c r="G11" s="93" t="s">
        <v>83</v>
      </c>
      <c r="H11" s="93"/>
      <c r="I11" s="108" t="s">
        <v>483</v>
      </c>
      <c r="J11" s="108"/>
      <c r="M11" s="38">
        <v>0.45833333333333331</v>
      </c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75</v>
      </c>
      <c r="I13" s="80"/>
      <c r="J13" s="49" t="s">
        <v>73</v>
      </c>
      <c r="M13" s="96" t="s">
        <v>481</v>
      </c>
      <c r="N13" s="96"/>
      <c r="O13" s="96"/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3</v>
      </c>
      <c r="E14" s="100"/>
      <c r="F14" s="107" t="s">
        <v>78</v>
      </c>
      <c r="G14" s="107"/>
      <c r="H14" s="100">
        <v>25</v>
      </c>
      <c r="I14" s="100"/>
      <c r="J14" s="49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113</v>
      </c>
      <c r="E15" s="106"/>
      <c r="F15" s="107" t="s">
        <v>74</v>
      </c>
      <c r="G15" s="107"/>
      <c r="H15" s="100">
        <v>25</v>
      </c>
      <c r="I15" s="100"/>
      <c r="J15" s="49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60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 t="s">
        <v>76</v>
      </c>
      <c r="E25" s="104"/>
      <c r="F25" s="104"/>
      <c r="G25" s="93" t="s">
        <v>59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49"/>
      <c r="B28" s="49"/>
      <c r="C28" s="49"/>
      <c r="D28" s="48"/>
      <c r="E28" s="48"/>
      <c r="F28" s="48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277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49"/>
      <c r="B39" s="49"/>
      <c r="C39" s="49"/>
      <c r="D39" s="48"/>
      <c r="E39" s="48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282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50"/>
      <c r="B44" s="50"/>
      <c r="C44" s="50"/>
      <c r="D44" s="50"/>
      <c r="E44" s="50"/>
      <c r="F44" s="50"/>
      <c r="G44" s="50"/>
      <c r="H44" s="50"/>
      <c r="I44" s="50"/>
      <c r="J44" s="50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251</v>
      </c>
      <c r="B98" s="91"/>
      <c r="C98" s="91"/>
      <c r="D98" s="91"/>
      <c r="G98" s="91" t="s">
        <v>117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03" spans="1:10" x14ac:dyDescent="0.35">
      <c r="A103" s="93"/>
      <c r="B103" s="93"/>
      <c r="C103" s="93"/>
      <c r="D103" s="93"/>
      <c r="E103" s="93"/>
      <c r="F103" s="93"/>
      <c r="G103" s="93"/>
      <c r="H103" s="93"/>
      <c r="I103" s="93"/>
      <c r="J103" s="93"/>
    </row>
    <row r="104" spans="1:10" x14ac:dyDescent="0.35">
      <c r="A104" s="93"/>
      <c r="B104" s="93"/>
      <c r="C104" s="93"/>
      <c r="D104" s="93"/>
      <c r="E104" s="93"/>
      <c r="F104" s="93"/>
      <c r="G104" s="93"/>
      <c r="H104" s="93"/>
      <c r="I104" s="93"/>
      <c r="J104" s="93"/>
    </row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ht="15" thickBot="1" x14ac:dyDescent="0.4"/>
    <row r="120" spans="1:10" ht="15.5" thickTop="1" thickBot="1" x14ac:dyDescent="0.4">
      <c r="A120" s="85" t="s">
        <v>29</v>
      </c>
      <c r="B120" s="86"/>
      <c r="C120" s="86"/>
      <c r="D120" s="87"/>
    </row>
    <row r="121" spans="1:10" ht="15.5" thickTop="1" thickBot="1" x14ac:dyDescent="0.4">
      <c r="A121" s="91" t="s">
        <v>4</v>
      </c>
      <c r="B121" s="91"/>
      <c r="C121" s="91"/>
      <c r="D121" s="91"/>
    </row>
    <row r="122" spans="1:10" ht="15.5" thickTop="1" thickBot="1" x14ac:dyDescent="0.4">
      <c r="A122" s="91"/>
      <c r="B122" s="91"/>
      <c r="C122" s="91"/>
      <c r="D122" s="91"/>
    </row>
    <row r="123" spans="1:10" ht="15.5" thickTop="1" thickBot="1" x14ac:dyDescent="0.4">
      <c r="A123" s="91"/>
      <c r="B123" s="91"/>
      <c r="C123" s="91"/>
      <c r="D123" s="91"/>
    </row>
    <row r="124" spans="1:10" ht="15.5" thickTop="1" thickBot="1" x14ac:dyDescent="0.4">
      <c r="A124" s="91"/>
      <c r="B124" s="91"/>
      <c r="C124" s="91"/>
      <c r="D124" s="91"/>
    </row>
    <row r="125" spans="1:10" ht="15" thickTop="1" x14ac:dyDescent="0.35"/>
  </sheetData>
  <mergeCells count="107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M13:O13"/>
    <mergeCell ref="A103:J118"/>
    <mergeCell ref="A120:D120"/>
    <mergeCell ref="A121:D124"/>
    <mergeCell ref="A98:D101"/>
    <mergeCell ref="G98:J101"/>
    <mergeCell ref="A73:D73"/>
    <mergeCell ref="G73:J73"/>
    <mergeCell ref="A74:D77"/>
    <mergeCell ref="G74:J77"/>
    <mergeCell ref="A80:J95"/>
    <mergeCell ref="A97:D97"/>
    <mergeCell ref="G97:J97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5"/>
  <sheetViews>
    <sheetView topLeftCell="A34"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42799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224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225</v>
      </c>
      <c r="E11" s="96"/>
      <c r="F11" s="96"/>
      <c r="G11" s="93" t="s">
        <v>83</v>
      </c>
      <c r="H11" s="93"/>
      <c r="I11" s="108" t="s">
        <v>226</v>
      </c>
      <c r="J11" s="108"/>
      <c r="M11" s="38">
        <v>0.40972222222222227</v>
      </c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  <c r="M12" t="s">
        <v>484</v>
      </c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f>25* 5</f>
        <v>125</v>
      </c>
      <c r="I13" s="80"/>
      <c r="J13" s="5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5</v>
      </c>
      <c r="E14" s="100"/>
      <c r="F14" s="107" t="s">
        <v>78</v>
      </c>
      <c r="G14" s="107"/>
      <c r="H14" s="100">
        <v>25</v>
      </c>
      <c r="I14" s="100"/>
      <c r="J14" s="5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25</v>
      </c>
      <c r="I15" s="100"/>
      <c r="J15" s="5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 t="s">
        <v>274</v>
      </c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60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 t="s">
        <v>4</v>
      </c>
      <c r="E25" s="104"/>
      <c r="F25" s="104"/>
      <c r="G25" s="93" t="s">
        <v>59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5"/>
      <c r="B28" s="5"/>
      <c r="C28" s="5"/>
      <c r="D28" s="7"/>
      <c r="E28" s="7"/>
      <c r="F28" s="7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273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5"/>
      <c r="B39" s="5"/>
      <c r="C39" s="5"/>
      <c r="D39" s="7"/>
      <c r="E39" s="7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275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"/>
      <c r="B44" s="6"/>
      <c r="C44" s="6"/>
      <c r="D44" s="6"/>
      <c r="E44" s="6"/>
      <c r="F44" s="6"/>
      <c r="G44" s="6"/>
      <c r="H44" s="6"/>
      <c r="I44" s="6"/>
      <c r="J44" s="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251</v>
      </c>
      <c r="B98" s="91"/>
      <c r="C98" s="91"/>
      <c r="D98" s="91"/>
      <c r="G98" s="91" t="s">
        <v>431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03" spans="1:10" x14ac:dyDescent="0.35">
      <c r="A103" s="93"/>
      <c r="B103" s="93"/>
      <c r="C103" s="93"/>
      <c r="D103" s="93"/>
      <c r="E103" s="93"/>
      <c r="F103" s="93"/>
      <c r="G103" s="93"/>
      <c r="H103" s="93"/>
      <c r="I103" s="93"/>
      <c r="J103" s="93"/>
    </row>
    <row r="104" spans="1:10" x14ac:dyDescent="0.35">
      <c r="A104" s="93"/>
      <c r="B104" s="93"/>
      <c r="C104" s="93"/>
      <c r="D104" s="93"/>
      <c r="E104" s="93"/>
      <c r="F104" s="93"/>
      <c r="G104" s="93"/>
      <c r="H104" s="93"/>
      <c r="I104" s="93"/>
      <c r="J104" s="93"/>
    </row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ht="15" thickBot="1" x14ac:dyDescent="0.4"/>
    <row r="120" spans="1:10" ht="15.5" thickTop="1" thickBot="1" x14ac:dyDescent="0.4">
      <c r="A120" s="85" t="s">
        <v>29</v>
      </c>
      <c r="B120" s="86"/>
      <c r="C120" s="86"/>
      <c r="D120" s="87"/>
      <c r="G120" s="85"/>
      <c r="H120" s="86"/>
      <c r="I120" s="86"/>
      <c r="J120" s="87"/>
    </row>
    <row r="121" spans="1:10" ht="15.5" thickTop="1" thickBot="1" x14ac:dyDescent="0.4">
      <c r="A121" s="91" t="s">
        <v>117</v>
      </c>
      <c r="B121" s="91"/>
      <c r="C121" s="91"/>
      <c r="D121" s="91"/>
      <c r="G121" s="91" t="s">
        <v>432</v>
      </c>
      <c r="H121" s="91"/>
      <c r="I121" s="91"/>
      <c r="J121" s="91"/>
    </row>
    <row r="122" spans="1:10" ht="15.5" thickTop="1" thickBot="1" x14ac:dyDescent="0.4">
      <c r="A122" s="91"/>
      <c r="B122" s="91"/>
      <c r="C122" s="91"/>
      <c r="D122" s="91"/>
      <c r="G122" s="91"/>
      <c r="H122" s="91"/>
      <c r="I122" s="91"/>
      <c r="J122" s="91"/>
    </row>
    <row r="123" spans="1:10" ht="15.5" thickTop="1" thickBot="1" x14ac:dyDescent="0.4">
      <c r="A123" s="91"/>
      <c r="B123" s="91"/>
      <c r="C123" s="91"/>
      <c r="D123" s="91"/>
      <c r="G123" s="91"/>
      <c r="H123" s="91"/>
      <c r="I123" s="91"/>
      <c r="J123" s="91"/>
    </row>
    <row r="124" spans="1:10" ht="15.5" thickTop="1" thickBot="1" x14ac:dyDescent="0.4">
      <c r="A124" s="91"/>
      <c r="B124" s="91"/>
      <c r="C124" s="91"/>
      <c r="D124" s="91"/>
      <c r="G124" s="91"/>
      <c r="H124" s="91"/>
      <c r="I124" s="91"/>
      <c r="J124" s="91"/>
    </row>
    <row r="125" spans="1:10" ht="15" thickTop="1" x14ac:dyDescent="0.35"/>
  </sheetData>
  <mergeCells count="108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103:J118"/>
    <mergeCell ref="A120:D120"/>
    <mergeCell ref="G120:J120"/>
    <mergeCell ref="A121:D124"/>
    <mergeCell ref="G121:J124"/>
    <mergeCell ref="A98:D101"/>
    <mergeCell ref="G98:J101"/>
    <mergeCell ref="A73:D73"/>
    <mergeCell ref="G73:J73"/>
    <mergeCell ref="A74:D77"/>
    <mergeCell ref="G74:J77"/>
    <mergeCell ref="A80:J95"/>
    <mergeCell ref="A97:D97"/>
    <mergeCell ref="G97:J97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5"/>
  <sheetViews>
    <sheetView topLeftCell="A31" zoomScale="85" zoomScaleNormal="85" workbookViewId="0">
      <selection activeCell="D46" sqref="D46:E46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42798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L7" s="38">
        <v>0.30972222222222223</v>
      </c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221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222</v>
      </c>
      <c r="E11" s="96"/>
      <c r="F11" s="96"/>
      <c r="G11" s="93" t="s">
        <v>83</v>
      </c>
      <c r="H11" s="93"/>
      <c r="I11" s="108" t="s">
        <v>223</v>
      </c>
      <c r="J11" s="108"/>
      <c r="L11" t="s">
        <v>485</v>
      </c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50</v>
      </c>
      <c r="I13" s="80"/>
      <c r="J13" s="5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2</v>
      </c>
      <c r="E14" s="100"/>
      <c r="F14" s="107" t="s">
        <v>78</v>
      </c>
      <c r="G14" s="107"/>
      <c r="H14" s="100"/>
      <c r="I14" s="100"/>
      <c r="J14" s="5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25</v>
      </c>
      <c r="I15" s="100"/>
      <c r="J15" s="5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92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60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59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5"/>
      <c r="B28" s="5"/>
      <c r="C28" s="5"/>
      <c r="D28" s="7"/>
      <c r="E28" s="7"/>
      <c r="F28" s="7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5"/>
      <c r="B39" s="5"/>
      <c r="C39" s="5"/>
      <c r="D39" s="7"/>
      <c r="E39" s="7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270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"/>
      <c r="B44" s="6"/>
      <c r="C44" s="6"/>
      <c r="D44" s="6"/>
      <c r="E44" s="6"/>
      <c r="F44" s="6"/>
      <c r="G44" s="6"/>
      <c r="H44" s="6"/>
      <c r="I44" s="6"/>
      <c r="J44" s="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251</v>
      </c>
      <c r="B98" s="91"/>
      <c r="C98" s="91"/>
      <c r="D98" s="91"/>
      <c r="G98" s="91" t="s">
        <v>28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03" spans="1:10" x14ac:dyDescent="0.35">
      <c r="A103" s="93"/>
      <c r="B103" s="93"/>
      <c r="C103" s="93"/>
      <c r="D103" s="93"/>
      <c r="E103" s="93"/>
      <c r="F103" s="93"/>
      <c r="G103" s="93"/>
      <c r="H103" s="93"/>
      <c r="I103" s="93"/>
      <c r="J103" s="93"/>
    </row>
    <row r="104" spans="1:10" x14ac:dyDescent="0.35">
      <c r="A104" s="93"/>
      <c r="B104" s="93"/>
      <c r="C104" s="93"/>
      <c r="D104" s="93"/>
      <c r="E104" s="93"/>
      <c r="F104" s="93"/>
      <c r="G104" s="93"/>
      <c r="H104" s="93"/>
      <c r="I104" s="93"/>
      <c r="J104" s="93"/>
    </row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ht="15" thickBot="1" x14ac:dyDescent="0.4"/>
    <row r="120" spans="1:10" ht="15.5" thickTop="1" thickBot="1" x14ac:dyDescent="0.4">
      <c r="A120" s="85" t="s">
        <v>29</v>
      </c>
      <c r="B120" s="86"/>
      <c r="C120" s="86"/>
      <c r="D120" s="87"/>
    </row>
    <row r="121" spans="1:10" ht="15.65" customHeight="1" thickTop="1" thickBot="1" x14ac:dyDescent="0.4">
      <c r="A121" s="91" t="s">
        <v>260</v>
      </c>
      <c r="B121" s="91"/>
      <c r="C121" s="91"/>
      <c r="D121" s="91"/>
    </row>
    <row r="122" spans="1:10" ht="15.5" thickTop="1" thickBot="1" x14ac:dyDescent="0.4">
      <c r="A122" s="91"/>
      <c r="B122" s="91"/>
      <c r="C122" s="91"/>
      <c r="D122" s="91"/>
    </row>
    <row r="123" spans="1:10" ht="15.5" thickTop="1" thickBot="1" x14ac:dyDescent="0.4">
      <c r="A123" s="91"/>
      <c r="B123" s="91"/>
      <c r="C123" s="91"/>
      <c r="D123" s="91"/>
    </row>
    <row r="124" spans="1:10" ht="15.5" thickTop="1" thickBot="1" x14ac:dyDescent="0.4">
      <c r="A124" s="91"/>
      <c r="B124" s="91"/>
      <c r="C124" s="91"/>
      <c r="D124" s="91"/>
    </row>
    <row r="125" spans="1:10" ht="15" thickTop="1" x14ac:dyDescent="0.35"/>
  </sheetData>
  <mergeCells count="106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103:J118"/>
    <mergeCell ref="A120:D120"/>
    <mergeCell ref="A121:D124"/>
    <mergeCell ref="A98:D101"/>
    <mergeCell ref="G97:J97"/>
    <mergeCell ref="G98:J101"/>
    <mergeCell ref="A73:D73"/>
    <mergeCell ref="G73:J73"/>
    <mergeCell ref="A74:D77"/>
    <mergeCell ref="G74:J77"/>
    <mergeCell ref="A80:J95"/>
    <mergeCell ref="A97:D97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5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259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42798</v>
      </c>
      <c r="J4" s="79"/>
      <c r="AK4" t="s">
        <v>107</v>
      </c>
      <c r="AM4" t="s">
        <v>106</v>
      </c>
      <c r="AP4" t="s">
        <v>105</v>
      </c>
      <c r="AT4" t="s">
        <v>108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104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99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  <c r="AT7" t="s">
        <v>97</v>
      </c>
    </row>
    <row r="8" spans="1:46" ht="15" thickTop="1" x14ac:dyDescent="0.35">
      <c r="A8" s="109" t="s">
        <v>94</v>
      </c>
      <c r="B8" s="109"/>
      <c r="C8" s="109"/>
      <c r="D8" s="110" t="s">
        <v>118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88</v>
      </c>
      <c r="J9" s="104"/>
      <c r="N9" t="s">
        <v>123</v>
      </c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219</v>
      </c>
      <c r="E11" s="96"/>
      <c r="F11" s="96"/>
      <c r="G11" s="93" t="s">
        <v>83</v>
      </c>
      <c r="H11" s="93"/>
      <c r="I11" s="108" t="s">
        <v>220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  <c r="M12" t="s">
        <v>486</v>
      </c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180</v>
      </c>
      <c r="I13" s="80"/>
      <c r="J13" s="5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6</v>
      </c>
      <c r="E14" s="100"/>
      <c r="F14" s="107" t="s">
        <v>78</v>
      </c>
      <c r="G14" s="107"/>
      <c r="H14" s="100"/>
      <c r="I14" s="100"/>
      <c r="J14" s="5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5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259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60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 t="s">
        <v>76</v>
      </c>
      <c r="E25" s="104"/>
      <c r="F25" s="104"/>
      <c r="G25" s="93" t="s">
        <v>59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76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5"/>
      <c r="B28" s="5"/>
      <c r="C28" s="5"/>
      <c r="D28" s="7"/>
      <c r="E28" s="7"/>
      <c r="F28" s="7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5"/>
      <c r="B39" s="5"/>
      <c r="C39" s="5"/>
      <c r="D39" s="7"/>
      <c r="E39" s="7"/>
    </row>
    <row r="40" spans="1:39" x14ac:dyDescent="0.35">
      <c r="A40" s="97" t="s">
        <v>36</v>
      </c>
      <c r="B40" s="97"/>
      <c r="C40" s="97"/>
    </row>
    <row r="41" spans="1:39" x14ac:dyDescent="0.35">
      <c r="A41" s="98"/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"/>
      <c r="B44" s="6"/>
      <c r="C44" s="6"/>
      <c r="D44" s="6"/>
      <c r="E44" s="6"/>
      <c r="F44" s="6"/>
      <c r="G44" s="6"/>
      <c r="H44" s="6"/>
      <c r="I44" s="6"/>
      <c r="J44" s="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1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 t="s">
        <v>272</v>
      </c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251</v>
      </c>
      <c r="B98" s="91"/>
      <c r="C98" s="91"/>
      <c r="D98" s="91"/>
      <c r="G98" s="91" t="s">
        <v>398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03" spans="1:10" x14ac:dyDescent="0.35">
      <c r="A103" s="93"/>
      <c r="B103" s="93"/>
      <c r="C103" s="93"/>
      <c r="D103" s="93"/>
      <c r="E103" s="93"/>
      <c r="F103" s="93"/>
      <c r="G103" s="93"/>
      <c r="H103" s="93"/>
      <c r="I103" s="93"/>
      <c r="J103" s="93"/>
    </row>
    <row r="104" spans="1:10" x14ac:dyDescent="0.35">
      <c r="A104" s="93"/>
      <c r="B104" s="93"/>
      <c r="C104" s="93"/>
      <c r="D104" s="93"/>
      <c r="E104" s="93"/>
      <c r="F104" s="93"/>
      <c r="G104" s="93"/>
      <c r="H104" s="93"/>
      <c r="I104" s="93"/>
      <c r="J104" s="93"/>
    </row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ht="15" thickBot="1" x14ac:dyDescent="0.4"/>
    <row r="120" spans="1:10" ht="15.5" thickTop="1" thickBot="1" x14ac:dyDescent="0.4">
      <c r="A120" s="85" t="s">
        <v>29</v>
      </c>
      <c r="B120" s="86"/>
      <c r="C120" s="86"/>
      <c r="D120" s="87"/>
      <c r="G120" s="85" t="s">
        <v>29</v>
      </c>
      <c r="H120" s="86"/>
      <c r="I120" s="86"/>
      <c r="J120" s="87"/>
    </row>
    <row r="121" spans="1:10" ht="15.5" thickTop="1" thickBot="1" x14ac:dyDescent="0.4">
      <c r="A121" s="91" t="s">
        <v>398</v>
      </c>
      <c r="B121" s="91"/>
      <c r="C121" s="91"/>
      <c r="D121" s="91"/>
      <c r="G121" s="91" t="s">
        <v>433</v>
      </c>
      <c r="H121" s="91"/>
      <c r="I121" s="91"/>
      <c r="J121" s="91"/>
    </row>
    <row r="122" spans="1:10" ht="15.5" thickTop="1" thickBot="1" x14ac:dyDescent="0.4">
      <c r="A122" s="91"/>
      <c r="B122" s="91"/>
      <c r="C122" s="91"/>
      <c r="D122" s="91"/>
      <c r="G122" s="91"/>
      <c r="H122" s="91"/>
      <c r="I122" s="91"/>
      <c r="J122" s="91"/>
    </row>
    <row r="123" spans="1:10" ht="15.5" thickTop="1" thickBot="1" x14ac:dyDescent="0.4">
      <c r="A123" s="91"/>
      <c r="B123" s="91"/>
      <c r="C123" s="91"/>
      <c r="D123" s="91"/>
      <c r="G123" s="91"/>
      <c r="H123" s="91"/>
      <c r="I123" s="91"/>
      <c r="J123" s="91"/>
    </row>
    <row r="124" spans="1:10" ht="15.5" thickTop="1" thickBot="1" x14ac:dyDescent="0.4">
      <c r="A124" s="91"/>
      <c r="B124" s="91"/>
      <c r="C124" s="91"/>
      <c r="D124" s="91"/>
      <c r="G124" s="91"/>
      <c r="H124" s="91"/>
      <c r="I124" s="91"/>
      <c r="J124" s="91"/>
    </row>
    <row r="125" spans="1:10" ht="15" thickTop="1" x14ac:dyDescent="0.35"/>
  </sheetData>
  <mergeCells count="108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G97:J97"/>
    <mergeCell ref="G98:J101"/>
    <mergeCell ref="A40:C40"/>
    <mergeCell ref="A41:J41"/>
    <mergeCell ref="A42:J42"/>
    <mergeCell ref="A43:J43"/>
    <mergeCell ref="A45:J45"/>
    <mergeCell ref="A46:C46"/>
    <mergeCell ref="D46:E46"/>
    <mergeCell ref="A103:J118"/>
    <mergeCell ref="A120:D120"/>
    <mergeCell ref="G120:J120"/>
    <mergeCell ref="A121:D124"/>
    <mergeCell ref="G121:J124"/>
    <mergeCell ref="A98:D101"/>
    <mergeCell ref="A73:D73"/>
    <mergeCell ref="G73:J73"/>
    <mergeCell ref="A74:D77"/>
    <mergeCell ref="G74:J77"/>
    <mergeCell ref="A80:J95"/>
    <mergeCell ref="A97:D97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  <dataValidation type="list" allowBlank="1" showInputMessage="1" showErrorMessage="1" sqref="D16:E16">
      <formula1>$AT$2:$AT$7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5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42798</v>
      </c>
      <c r="J4" s="79"/>
      <c r="AK4" t="s">
        <v>107</v>
      </c>
      <c r="AM4" t="s">
        <v>106</v>
      </c>
      <c r="AP4" t="s">
        <v>105</v>
      </c>
      <c r="AT4" t="s">
        <v>259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104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99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  <c r="AT7" t="s">
        <v>97</v>
      </c>
    </row>
    <row r="8" spans="1:46" ht="15" thickTop="1" x14ac:dyDescent="0.35">
      <c r="A8" s="109" t="s">
        <v>94</v>
      </c>
      <c r="B8" s="109"/>
      <c r="C8" s="109"/>
      <c r="D8" s="110" t="s">
        <v>216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217</v>
      </c>
      <c r="E11" s="96"/>
      <c r="F11" s="96"/>
      <c r="G11" s="93" t="s">
        <v>83</v>
      </c>
      <c r="H11" s="93"/>
      <c r="I11" s="108" t="s">
        <v>218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  <c r="L12" t="s">
        <v>487</v>
      </c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120</v>
      </c>
      <c r="I13" s="80"/>
      <c r="J13" s="5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4</v>
      </c>
      <c r="E14" s="100"/>
      <c r="F14" s="107" t="s">
        <v>78</v>
      </c>
      <c r="G14" s="107"/>
      <c r="H14" s="100"/>
      <c r="I14" s="100"/>
      <c r="J14" s="5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5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259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60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59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4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5"/>
      <c r="B28" s="5"/>
      <c r="C28" s="5"/>
      <c r="D28" s="7"/>
      <c r="E28" s="7"/>
      <c r="F28" s="7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271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5"/>
      <c r="B39" s="5"/>
      <c r="C39" s="5"/>
      <c r="D39" s="7"/>
      <c r="E39" s="7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270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"/>
      <c r="B44" s="6"/>
      <c r="C44" s="6"/>
      <c r="D44" s="6"/>
      <c r="E44" s="6"/>
      <c r="F44" s="6"/>
      <c r="G44" s="6"/>
      <c r="H44" s="6"/>
      <c r="I44" s="6"/>
      <c r="J44" s="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1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251</v>
      </c>
      <c r="B98" s="91"/>
      <c r="C98" s="91"/>
      <c r="D98" s="91"/>
      <c r="G98" s="91" t="s">
        <v>117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03" spans="1:10" x14ac:dyDescent="0.35">
      <c r="A103" s="93"/>
      <c r="B103" s="93"/>
      <c r="C103" s="93"/>
      <c r="D103" s="93"/>
      <c r="E103" s="93"/>
      <c r="F103" s="93"/>
      <c r="G103" s="93"/>
      <c r="H103" s="93"/>
      <c r="I103" s="93"/>
      <c r="J103" s="93"/>
    </row>
    <row r="104" spans="1:10" x14ac:dyDescent="0.35">
      <c r="A104" s="93"/>
      <c r="B104" s="93"/>
      <c r="C104" s="93"/>
      <c r="D104" s="93"/>
      <c r="E104" s="93"/>
      <c r="F104" s="93"/>
      <c r="G104" s="93"/>
      <c r="H104" s="93"/>
      <c r="I104" s="93"/>
      <c r="J104" s="93"/>
    </row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ht="15" thickBot="1" x14ac:dyDescent="0.4"/>
    <row r="120" spans="1:10" ht="15.5" thickTop="1" thickBot="1" x14ac:dyDescent="0.4">
      <c r="A120" s="85" t="s">
        <v>29</v>
      </c>
      <c r="B120" s="86"/>
      <c r="C120" s="86"/>
      <c r="D120" s="87"/>
      <c r="G120" s="85" t="s">
        <v>29</v>
      </c>
      <c r="H120" s="86"/>
      <c r="I120" s="86"/>
      <c r="J120" s="87"/>
    </row>
    <row r="121" spans="1:10" ht="15.5" thickTop="1" thickBot="1" x14ac:dyDescent="0.4">
      <c r="A121" s="91" t="s">
        <v>434</v>
      </c>
      <c r="B121" s="91"/>
      <c r="C121" s="91"/>
      <c r="D121" s="91"/>
      <c r="G121" s="91" t="s">
        <v>117</v>
      </c>
      <c r="H121" s="91"/>
      <c r="I121" s="91"/>
      <c r="J121" s="91"/>
    </row>
    <row r="122" spans="1:10" ht="15.5" thickTop="1" thickBot="1" x14ac:dyDescent="0.4">
      <c r="A122" s="91"/>
      <c r="B122" s="91"/>
      <c r="C122" s="91"/>
      <c r="D122" s="91"/>
      <c r="G122" s="91"/>
      <c r="H122" s="91"/>
      <c r="I122" s="91"/>
      <c r="J122" s="91"/>
    </row>
    <row r="123" spans="1:10" ht="15.5" thickTop="1" thickBot="1" x14ac:dyDescent="0.4">
      <c r="A123" s="91"/>
      <c r="B123" s="91"/>
      <c r="C123" s="91"/>
      <c r="D123" s="91"/>
      <c r="G123" s="91"/>
      <c r="H123" s="91"/>
      <c r="I123" s="91"/>
      <c r="J123" s="91"/>
    </row>
    <row r="124" spans="1:10" ht="15.5" thickTop="1" thickBot="1" x14ac:dyDescent="0.4">
      <c r="A124" s="91"/>
      <c r="B124" s="91"/>
      <c r="C124" s="91"/>
      <c r="D124" s="91"/>
      <c r="G124" s="91"/>
      <c r="H124" s="91"/>
      <c r="I124" s="91"/>
      <c r="J124" s="91"/>
    </row>
    <row r="125" spans="1:10" ht="15" thickTop="1" x14ac:dyDescent="0.35"/>
  </sheetData>
  <mergeCells count="108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103:J118"/>
    <mergeCell ref="A120:D120"/>
    <mergeCell ref="G120:J120"/>
    <mergeCell ref="A121:D124"/>
    <mergeCell ref="G121:J124"/>
    <mergeCell ref="A98:D101"/>
    <mergeCell ref="G98:J101"/>
    <mergeCell ref="A73:D73"/>
    <mergeCell ref="G73:J73"/>
    <mergeCell ref="A74:D77"/>
    <mergeCell ref="G74:J77"/>
    <mergeCell ref="A80:J95"/>
    <mergeCell ref="A97:D97"/>
    <mergeCell ref="G97:J97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  <dataValidation type="list" allowBlank="1" showInputMessage="1" showErrorMessage="1" sqref="D16:E16">
      <formula1>$AT$2:$AT$7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8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42798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266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  <c r="AP7" t="s">
        <v>119</v>
      </c>
    </row>
    <row r="8" spans="1:46" ht="15" thickTop="1" x14ac:dyDescent="0.35">
      <c r="A8" s="109" t="s">
        <v>94</v>
      </c>
      <c r="B8" s="109"/>
      <c r="C8" s="109"/>
      <c r="D8" s="110" t="s">
        <v>377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88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  <c r="M10" s="38">
        <v>0.13472222222222222</v>
      </c>
    </row>
    <row r="11" spans="1:46" x14ac:dyDescent="0.35">
      <c r="A11" s="93" t="s">
        <v>84</v>
      </c>
      <c r="B11" s="93"/>
      <c r="C11" s="93"/>
      <c r="D11" s="96" t="s">
        <v>268</v>
      </c>
      <c r="E11" s="96"/>
      <c r="F11" s="96"/>
      <c r="G11" s="93" t="s">
        <v>83</v>
      </c>
      <c r="H11" s="93"/>
      <c r="I11" s="108" t="s">
        <v>269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120</v>
      </c>
      <c r="I13" s="80"/>
      <c r="J13" s="45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4</v>
      </c>
      <c r="E14" s="100"/>
      <c r="F14" s="107" t="s">
        <v>78</v>
      </c>
      <c r="G14" s="107"/>
      <c r="H14" s="100"/>
      <c r="I14" s="100"/>
      <c r="J14" s="45" t="s">
        <v>73</v>
      </c>
      <c r="L14" s="96" t="s">
        <v>488</v>
      </c>
      <c r="M14" s="96"/>
      <c r="N14" s="96"/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266</v>
      </c>
      <c r="E15" s="106"/>
      <c r="F15" s="107" t="s">
        <v>74</v>
      </c>
      <c r="G15" s="107"/>
      <c r="H15" s="100">
        <v>30</v>
      </c>
      <c r="I15" s="100"/>
      <c r="J15" s="45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 t="s">
        <v>267</v>
      </c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60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 t="s">
        <v>76</v>
      </c>
      <c r="E25" s="104"/>
      <c r="F25" s="104"/>
      <c r="G25" s="93" t="s">
        <v>59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76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45"/>
      <c r="B28" s="45"/>
      <c r="C28" s="45"/>
      <c r="D28" s="46"/>
      <c r="E28" s="46"/>
      <c r="F28" s="46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55</v>
      </c>
      <c r="E38" s="100"/>
      <c r="AJ38" t="s">
        <v>2</v>
      </c>
    </row>
    <row r="39" spans="1:39" x14ac:dyDescent="0.35">
      <c r="A39" s="45"/>
      <c r="B39" s="45"/>
      <c r="C39" s="45"/>
      <c r="D39" s="46"/>
      <c r="E39" s="46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261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47"/>
      <c r="B44" s="47"/>
      <c r="C44" s="47"/>
      <c r="D44" s="47"/>
      <c r="E44" s="47"/>
      <c r="F44" s="47"/>
      <c r="G44" s="47"/>
      <c r="H44" s="47"/>
      <c r="I44" s="47"/>
      <c r="J44" s="47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1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  <c r="AP50" t="s">
        <v>33</v>
      </c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251</v>
      </c>
      <c r="B98" s="91"/>
      <c r="C98" s="91"/>
      <c r="D98" s="91"/>
      <c r="G98" s="91" t="s">
        <v>117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03" spans="1:10" x14ac:dyDescent="0.35">
      <c r="A103" s="93"/>
      <c r="B103" s="93"/>
      <c r="C103" s="93"/>
      <c r="D103" s="93"/>
      <c r="E103" s="93"/>
      <c r="F103" s="93"/>
      <c r="G103" s="93"/>
      <c r="H103" s="93"/>
      <c r="I103" s="93"/>
      <c r="J103" s="93"/>
    </row>
    <row r="104" spans="1:10" x14ac:dyDescent="0.35">
      <c r="A104" s="93"/>
      <c r="B104" s="93"/>
      <c r="C104" s="93"/>
      <c r="D104" s="93"/>
      <c r="E104" s="93"/>
      <c r="F104" s="93"/>
      <c r="G104" s="93"/>
      <c r="H104" s="93"/>
      <c r="I104" s="93"/>
      <c r="J104" s="93"/>
    </row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ht="15" thickBot="1" x14ac:dyDescent="0.4"/>
    <row r="120" spans="1:10" ht="15.5" thickTop="1" thickBot="1" x14ac:dyDescent="0.4">
      <c r="A120" s="85" t="s">
        <v>29</v>
      </c>
      <c r="B120" s="86"/>
      <c r="C120" s="86"/>
      <c r="D120" s="87"/>
      <c r="G120" s="85" t="s">
        <v>29</v>
      </c>
      <c r="H120" s="86"/>
      <c r="I120" s="86"/>
      <c r="J120" s="87"/>
    </row>
    <row r="121" spans="1:10" ht="15.5" thickTop="1" thickBot="1" x14ac:dyDescent="0.4">
      <c r="A121" s="91" t="s">
        <v>117</v>
      </c>
      <c r="B121" s="91"/>
      <c r="C121" s="91"/>
      <c r="D121" s="91"/>
      <c r="G121" s="91" t="s">
        <v>423</v>
      </c>
      <c r="H121" s="91"/>
      <c r="I121" s="91"/>
      <c r="J121" s="91"/>
    </row>
    <row r="122" spans="1:10" ht="15.5" thickTop="1" thickBot="1" x14ac:dyDescent="0.4">
      <c r="A122" s="91"/>
      <c r="B122" s="91"/>
      <c r="C122" s="91"/>
      <c r="D122" s="91"/>
      <c r="G122" s="91"/>
      <c r="H122" s="91"/>
      <c r="I122" s="91"/>
      <c r="J122" s="91"/>
    </row>
    <row r="123" spans="1:10" ht="15.5" thickTop="1" thickBot="1" x14ac:dyDescent="0.4">
      <c r="A123" s="91"/>
      <c r="B123" s="91"/>
      <c r="C123" s="91"/>
      <c r="D123" s="91"/>
      <c r="G123" s="91"/>
      <c r="H123" s="91"/>
      <c r="I123" s="91"/>
      <c r="J123" s="91"/>
    </row>
    <row r="124" spans="1:10" ht="15.5" thickTop="1" thickBot="1" x14ac:dyDescent="0.4">
      <c r="A124" s="91"/>
      <c r="B124" s="91"/>
      <c r="C124" s="91"/>
      <c r="D124" s="91"/>
      <c r="G124" s="91"/>
      <c r="H124" s="91"/>
      <c r="I124" s="91"/>
      <c r="J124" s="91"/>
    </row>
    <row r="125" spans="1:10" ht="15" thickTop="1" x14ac:dyDescent="0.35"/>
    <row r="126" spans="1:10" x14ac:dyDescent="0.35">
      <c r="A126" s="93"/>
      <c r="B126" s="93"/>
      <c r="C126" s="93"/>
      <c r="D126" s="93"/>
      <c r="E126" s="93"/>
      <c r="F126" s="93"/>
      <c r="G126" s="93"/>
      <c r="H126" s="93"/>
      <c r="I126" s="93"/>
      <c r="J126" s="93"/>
    </row>
    <row r="127" spans="1:10" x14ac:dyDescent="0.35">
      <c r="A127" s="93"/>
      <c r="B127" s="93"/>
      <c r="C127" s="93"/>
      <c r="D127" s="93"/>
      <c r="E127" s="93"/>
      <c r="F127" s="93"/>
      <c r="G127" s="93"/>
      <c r="H127" s="93"/>
      <c r="I127" s="93"/>
      <c r="J127" s="93"/>
    </row>
    <row r="128" spans="1:10" x14ac:dyDescent="0.35">
      <c r="A128" s="93"/>
      <c r="B128" s="93"/>
      <c r="C128" s="93"/>
      <c r="D128" s="93"/>
      <c r="E128" s="93"/>
      <c r="F128" s="93"/>
      <c r="G128" s="93"/>
      <c r="H128" s="93"/>
      <c r="I128" s="93"/>
      <c r="J128" s="93"/>
    </row>
    <row r="129" spans="1:10" x14ac:dyDescent="0.35">
      <c r="A129" s="93"/>
      <c r="B129" s="93"/>
      <c r="C129" s="93"/>
      <c r="D129" s="93"/>
      <c r="E129" s="93"/>
      <c r="F129" s="93"/>
      <c r="G129" s="93"/>
      <c r="H129" s="93"/>
      <c r="I129" s="93"/>
      <c r="J129" s="93"/>
    </row>
    <row r="130" spans="1:10" x14ac:dyDescent="0.35">
      <c r="A130" s="93"/>
      <c r="B130" s="93"/>
      <c r="C130" s="93"/>
      <c r="D130" s="93"/>
      <c r="E130" s="93"/>
      <c r="F130" s="93"/>
      <c r="G130" s="93"/>
      <c r="H130" s="93"/>
      <c r="I130" s="93"/>
      <c r="J130" s="93"/>
    </row>
    <row r="131" spans="1:10" x14ac:dyDescent="0.35">
      <c r="A131" s="93"/>
      <c r="B131" s="93"/>
      <c r="C131" s="93"/>
      <c r="D131" s="93"/>
      <c r="E131" s="93"/>
      <c r="F131" s="93"/>
      <c r="G131" s="93"/>
      <c r="H131" s="93"/>
      <c r="I131" s="93"/>
      <c r="J131" s="93"/>
    </row>
    <row r="132" spans="1:10" x14ac:dyDescent="0.35">
      <c r="A132" s="93"/>
      <c r="B132" s="93"/>
      <c r="C132" s="93"/>
      <c r="D132" s="93"/>
      <c r="E132" s="93"/>
      <c r="F132" s="93"/>
      <c r="G132" s="93"/>
      <c r="H132" s="93"/>
      <c r="I132" s="93"/>
      <c r="J132" s="93"/>
    </row>
    <row r="133" spans="1:10" x14ac:dyDescent="0.35">
      <c r="A133" s="93"/>
      <c r="B133" s="93"/>
      <c r="C133" s="93"/>
      <c r="D133" s="93"/>
      <c r="E133" s="93"/>
      <c r="F133" s="93"/>
      <c r="G133" s="93"/>
      <c r="H133" s="93"/>
      <c r="I133" s="93"/>
      <c r="J133" s="93"/>
    </row>
    <row r="134" spans="1:10" x14ac:dyDescent="0.35">
      <c r="A134" s="93"/>
      <c r="B134" s="93"/>
      <c r="C134" s="93"/>
      <c r="D134" s="93"/>
      <c r="E134" s="93"/>
      <c r="F134" s="93"/>
      <c r="G134" s="93"/>
      <c r="H134" s="93"/>
      <c r="I134" s="93"/>
      <c r="J134" s="93"/>
    </row>
    <row r="135" spans="1:10" x14ac:dyDescent="0.35">
      <c r="A135" s="93"/>
      <c r="B135" s="93"/>
      <c r="C135" s="93"/>
      <c r="D135" s="93"/>
      <c r="E135" s="93"/>
      <c r="F135" s="93"/>
      <c r="G135" s="93"/>
      <c r="H135" s="93"/>
      <c r="I135" s="93"/>
      <c r="J135" s="93"/>
    </row>
    <row r="136" spans="1:10" x14ac:dyDescent="0.35">
      <c r="A136" s="93"/>
      <c r="B136" s="93"/>
      <c r="C136" s="93"/>
      <c r="D136" s="93"/>
      <c r="E136" s="93"/>
      <c r="F136" s="93"/>
      <c r="G136" s="93"/>
      <c r="H136" s="93"/>
      <c r="I136" s="93"/>
      <c r="J136" s="93"/>
    </row>
    <row r="137" spans="1:10" x14ac:dyDescent="0.35">
      <c r="A137" s="93"/>
      <c r="B137" s="93"/>
      <c r="C137" s="93"/>
      <c r="D137" s="93"/>
      <c r="E137" s="93"/>
      <c r="F137" s="93"/>
      <c r="G137" s="93"/>
      <c r="H137" s="93"/>
      <c r="I137" s="93"/>
      <c r="J137" s="93"/>
    </row>
    <row r="138" spans="1:10" x14ac:dyDescent="0.35">
      <c r="A138" s="93"/>
      <c r="B138" s="93"/>
      <c r="C138" s="93"/>
      <c r="D138" s="93"/>
      <c r="E138" s="93"/>
      <c r="F138" s="93"/>
      <c r="G138" s="93"/>
      <c r="H138" s="93"/>
      <c r="I138" s="93"/>
      <c r="J138" s="93"/>
    </row>
    <row r="139" spans="1:10" x14ac:dyDescent="0.35">
      <c r="A139" s="93"/>
      <c r="B139" s="93"/>
      <c r="C139" s="93"/>
      <c r="D139" s="93"/>
      <c r="E139" s="93"/>
      <c r="F139" s="93"/>
      <c r="G139" s="93"/>
      <c r="H139" s="93"/>
      <c r="I139" s="93"/>
      <c r="J139" s="93"/>
    </row>
    <row r="140" spans="1:10" x14ac:dyDescent="0.35">
      <c r="A140" s="93"/>
      <c r="B140" s="93"/>
      <c r="C140" s="93"/>
      <c r="D140" s="93"/>
      <c r="E140" s="93"/>
      <c r="F140" s="93"/>
      <c r="G140" s="93"/>
      <c r="H140" s="93"/>
      <c r="I140" s="93"/>
      <c r="J140" s="93"/>
    </row>
    <row r="141" spans="1:10" x14ac:dyDescent="0.35">
      <c r="A141" s="93"/>
      <c r="B141" s="93"/>
      <c r="C141" s="93"/>
      <c r="D141" s="93"/>
      <c r="E141" s="93"/>
      <c r="F141" s="93"/>
      <c r="G141" s="93"/>
      <c r="H141" s="93"/>
      <c r="I141" s="93"/>
      <c r="J141" s="93"/>
    </row>
    <row r="142" spans="1:10" ht="15" thickBot="1" x14ac:dyDescent="0.4"/>
    <row r="143" spans="1:10" ht="15.5" thickTop="1" thickBot="1" x14ac:dyDescent="0.4">
      <c r="A143" s="85" t="s">
        <v>29</v>
      </c>
      <c r="B143" s="86"/>
      <c r="C143" s="86"/>
      <c r="D143" s="87"/>
    </row>
    <row r="144" spans="1:10" ht="15.65" customHeight="1" thickTop="1" thickBot="1" x14ac:dyDescent="0.4">
      <c r="A144" s="91" t="s">
        <v>117</v>
      </c>
      <c r="B144" s="91"/>
      <c r="C144" s="91"/>
      <c r="D144" s="91"/>
    </row>
    <row r="145" spans="1:4" ht="15.5" thickTop="1" thickBot="1" x14ac:dyDescent="0.4">
      <c r="A145" s="91"/>
      <c r="B145" s="91"/>
      <c r="C145" s="91"/>
      <c r="D145" s="91"/>
    </row>
    <row r="146" spans="1:4" ht="15.5" thickTop="1" thickBot="1" x14ac:dyDescent="0.4">
      <c r="A146" s="91"/>
      <c r="B146" s="91"/>
      <c r="C146" s="91"/>
      <c r="D146" s="91"/>
    </row>
    <row r="147" spans="1:4" ht="15.5" thickTop="1" thickBot="1" x14ac:dyDescent="0.4">
      <c r="A147" s="91"/>
      <c r="B147" s="91"/>
      <c r="C147" s="91"/>
      <c r="D147" s="91"/>
    </row>
    <row r="148" spans="1:4" ht="15" thickTop="1" x14ac:dyDescent="0.35"/>
  </sheetData>
  <mergeCells count="112">
    <mergeCell ref="A98:D101"/>
    <mergeCell ref="G98:J101"/>
    <mergeCell ref="A73:D73"/>
    <mergeCell ref="G73:J73"/>
    <mergeCell ref="A74:D77"/>
    <mergeCell ref="G74:J77"/>
    <mergeCell ref="A80:J95"/>
    <mergeCell ref="A97:D97"/>
    <mergeCell ref="G97:J97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L14:N14"/>
    <mergeCell ref="A103:J118"/>
    <mergeCell ref="A120:D120"/>
    <mergeCell ref="G120:J120"/>
    <mergeCell ref="A121:D124"/>
    <mergeCell ref="G121:J124"/>
    <mergeCell ref="A126:J141"/>
    <mergeCell ref="A143:D143"/>
    <mergeCell ref="A144:D147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</mergeCells>
  <dataValidations count="13">
    <dataValidation type="list" allowBlank="1" showInputMessage="1" showErrorMessage="1" sqref="D15:E15">
      <formula1>$AP$2:$AP$7</formula1>
    </dataValidation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5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42798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266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  <c r="AP7" t="s">
        <v>119</v>
      </c>
    </row>
    <row r="8" spans="1:46" ht="15" thickTop="1" x14ac:dyDescent="0.35">
      <c r="A8" s="109" t="s">
        <v>94</v>
      </c>
      <c r="B8" s="109"/>
      <c r="C8" s="109"/>
      <c r="D8" s="110" t="s">
        <v>213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88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  <c r="M10" s="38">
        <v>0.13472222222222222</v>
      </c>
    </row>
    <row r="11" spans="1:46" x14ac:dyDescent="0.35">
      <c r="A11" s="93" t="s">
        <v>84</v>
      </c>
      <c r="B11" s="93"/>
      <c r="C11" s="93"/>
      <c r="D11" s="96" t="s">
        <v>214</v>
      </c>
      <c r="E11" s="96"/>
      <c r="F11" s="96"/>
      <c r="G11" s="93" t="s">
        <v>83</v>
      </c>
      <c r="H11" s="93"/>
      <c r="I11" s="108" t="s">
        <v>215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40</v>
      </c>
      <c r="I13" s="80"/>
      <c r="J13" s="5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5</v>
      </c>
      <c r="E14" s="100"/>
      <c r="F14" s="107" t="s">
        <v>78</v>
      </c>
      <c r="G14" s="107"/>
      <c r="H14" s="100">
        <v>40</v>
      </c>
      <c r="I14" s="100"/>
      <c r="J14" s="5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266</v>
      </c>
      <c r="E15" s="106"/>
      <c r="F15" s="107" t="s">
        <v>74</v>
      </c>
      <c r="G15" s="107"/>
      <c r="H15" s="100" t="s">
        <v>265</v>
      </c>
      <c r="I15" s="100"/>
      <c r="J15" s="5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 t="s">
        <v>267</v>
      </c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51</v>
      </c>
      <c r="E23" s="96"/>
    </row>
    <row r="24" spans="1:41" x14ac:dyDescent="0.35">
      <c r="A24" s="93" t="s">
        <v>60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 t="s">
        <v>76</v>
      </c>
      <c r="E25" s="104"/>
      <c r="F25" s="104"/>
      <c r="G25" s="93" t="s">
        <v>59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5"/>
      <c r="B28" s="5"/>
      <c r="C28" s="5"/>
      <c r="D28" s="7"/>
      <c r="E28" s="7"/>
      <c r="F28" s="7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55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55</v>
      </c>
      <c r="E38" s="100"/>
      <c r="AJ38" t="s">
        <v>2</v>
      </c>
    </row>
    <row r="39" spans="1:39" x14ac:dyDescent="0.35">
      <c r="A39" s="5"/>
      <c r="B39" s="5"/>
      <c r="C39" s="5"/>
      <c r="D39" s="7"/>
      <c r="E39" s="7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261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"/>
      <c r="B44" s="6"/>
      <c r="C44" s="6"/>
      <c r="D44" s="6"/>
      <c r="E44" s="6"/>
      <c r="F44" s="6"/>
      <c r="G44" s="6"/>
      <c r="H44" s="6"/>
      <c r="I44" s="6"/>
      <c r="J44" s="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  <c r="AP50" t="s">
        <v>33</v>
      </c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251</v>
      </c>
      <c r="B98" s="91"/>
      <c r="C98" s="91"/>
      <c r="D98" s="91"/>
      <c r="G98" s="91" t="s">
        <v>28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03" spans="1:10" x14ac:dyDescent="0.35">
      <c r="A103" s="93"/>
      <c r="B103" s="93"/>
      <c r="C103" s="93"/>
      <c r="D103" s="93"/>
      <c r="E103" s="93"/>
      <c r="F103" s="93"/>
      <c r="G103" s="93"/>
      <c r="H103" s="93"/>
      <c r="I103" s="93"/>
      <c r="J103" s="93"/>
    </row>
    <row r="104" spans="1:10" x14ac:dyDescent="0.35">
      <c r="A104" s="93"/>
      <c r="B104" s="93"/>
      <c r="C104" s="93"/>
      <c r="D104" s="93"/>
      <c r="E104" s="93"/>
      <c r="F104" s="93"/>
      <c r="G104" s="93"/>
      <c r="H104" s="93"/>
      <c r="I104" s="93"/>
      <c r="J104" s="93"/>
    </row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ht="15" thickBot="1" x14ac:dyDescent="0.4"/>
    <row r="120" spans="1:10" ht="15.5" thickTop="1" thickBot="1" x14ac:dyDescent="0.4">
      <c r="A120" s="85" t="s">
        <v>29</v>
      </c>
      <c r="B120" s="86"/>
      <c r="C120" s="86"/>
      <c r="D120" s="87"/>
    </row>
    <row r="121" spans="1:10" ht="15.65" customHeight="1" thickTop="1" thickBot="1" x14ac:dyDescent="0.4">
      <c r="A121" s="91" t="s">
        <v>435</v>
      </c>
      <c r="B121" s="91"/>
      <c r="C121" s="91"/>
      <c r="D121" s="91"/>
    </row>
    <row r="122" spans="1:10" ht="15.5" thickTop="1" thickBot="1" x14ac:dyDescent="0.4">
      <c r="A122" s="91"/>
      <c r="B122" s="91"/>
      <c r="C122" s="91"/>
      <c r="D122" s="91"/>
    </row>
    <row r="123" spans="1:10" ht="15.5" thickTop="1" thickBot="1" x14ac:dyDescent="0.4">
      <c r="A123" s="91"/>
      <c r="B123" s="91"/>
      <c r="C123" s="91"/>
      <c r="D123" s="91"/>
    </row>
    <row r="124" spans="1:10" ht="15.5" thickTop="1" thickBot="1" x14ac:dyDescent="0.4">
      <c r="A124" s="91"/>
      <c r="B124" s="91"/>
      <c r="C124" s="91"/>
      <c r="D124" s="91"/>
    </row>
    <row r="125" spans="1:10" ht="15" thickTop="1" x14ac:dyDescent="0.35"/>
  </sheetData>
  <mergeCells count="106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103:J118"/>
    <mergeCell ref="A120:D120"/>
    <mergeCell ref="A121:D124"/>
    <mergeCell ref="A98:D101"/>
    <mergeCell ref="G97:J97"/>
    <mergeCell ref="G98:J101"/>
    <mergeCell ref="A73:D73"/>
    <mergeCell ref="G73:J73"/>
    <mergeCell ref="A74:D77"/>
    <mergeCell ref="G74:J77"/>
    <mergeCell ref="A80:J95"/>
    <mergeCell ref="A97:D97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  <dataValidation type="list" allowBlank="1" showInputMessage="1" showErrorMessage="1" sqref="D15:E15">
      <formula1>$AP$2:$AP$7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5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42798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120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88</v>
      </c>
      <c r="J9" s="104"/>
      <c r="M9" s="38">
        <v>0.57638888888888895</v>
      </c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211</v>
      </c>
      <c r="E11" s="96"/>
      <c r="F11" s="96"/>
      <c r="G11" s="93" t="s">
        <v>83</v>
      </c>
      <c r="H11" s="93"/>
      <c r="I11" s="108" t="s">
        <v>212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300</v>
      </c>
      <c r="I13" s="80"/>
      <c r="J13" s="5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10</v>
      </c>
      <c r="E14" s="100"/>
      <c r="F14" s="107" t="s">
        <v>78</v>
      </c>
      <c r="G14" s="107"/>
      <c r="H14" s="100"/>
      <c r="I14" s="100"/>
      <c r="J14" s="5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5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51</v>
      </c>
      <c r="E23" s="96"/>
    </row>
    <row r="24" spans="1:41" x14ac:dyDescent="0.35">
      <c r="A24" s="93" t="s">
        <v>60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59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5"/>
      <c r="B28" s="5"/>
      <c r="C28" s="5"/>
      <c r="D28" s="7"/>
      <c r="E28" s="7"/>
      <c r="F28" s="7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5"/>
      <c r="B39" s="5"/>
      <c r="C39" s="5"/>
      <c r="D39" s="7"/>
      <c r="E39" s="7"/>
    </row>
    <row r="40" spans="1:39" x14ac:dyDescent="0.35">
      <c r="A40" s="97" t="s">
        <v>36</v>
      </c>
      <c r="B40" s="97"/>
      <c r="C40" s="97"/>
    </row>
    <row r="41" spans="1:39" x14ac:dyDescent="0.35">
      <c r="A41" s="98"/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6"/>
      <c r="B44" s="6"/>
      <c r="C44" s="6"/>
      <c r="D44" s="6"/>
      <c r="E44" s="6"/>
      <c r="F44" s="6"/>
      <c r="G44" s="6"/>
      <c r="H44" s="6"/>
      <c r="I44" s="6"/>
      <c r="J44" s="6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251</v>
      </c>
      <c r="B98" s="91"/>
      <c r="C98" s="91"/>
      <c r="D98" s="91"/>
      <c r="G98" s="91" t="s">
        <v>117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  <row r="103" spans="1:10" x14ac:dyDescent="0.35">
      <c r="A103" s="93"/>
      <c r="B103" s="93"/>
      <c r="C103" s="93"/>
      <c r="D103" s="93"/>
      <c r="E103" s="93"/>
      <c r="F103" s="93"/>
      <c r="G103" s="93"/>
      <c r="H103" s="93"/>
      <c r="I103" s="93"/>
      <c r="J103" s="93"/>
    </row>
    <row r="104" spans="1:10" x14ac:dyDescent="0.35">
      <c r="A104" s="93"/>
      <c r="B104" s="93"/>
      <c r="C104" s="93"/>
      <c r="D104" s="93"/>
      <c r="E104" s="93"/>
      <c r="F104" s="93"/>
      <c r="G104" s="93"/>
      <c r="H104" s="93"/>
      <c r="I104" s="93"/>
      <c r="J104" s="93"/>
    </row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ht="15" thickBot="1" x14ac:dyDescent="0.4"/>
    <row r="120" spans="1:10" ht="15.5" thickTop="1" thickBot="1" x14ac:dyDescent="0.4">
      <c r="A120" s="85" t="s">
        <v>29</v>
      </c>
      <c r="B120" s="86"/>
      <c r="C120" s="86"/>
      <c r="D120" s="87"/>
    </row>
    <row r="121" spans="1:10" ht="15.65" customHeight="1" thickTop="1" thickBot="1" x14ac:dyDescent="0.4">
      <c r="A121" s="91" t="s">
        <v>117</v>
      </c>
      <c r="B121" s="91"/>
      <c r="C121" s="91"/>
      <c r="D121" s="91"/>
    </row>
    <row r="122" spans="1:10" ht="15.5" thickTop="1" thickBot="1" x14ac:dyDescent="0.4">
      <c r="A122" s="91"/>
      <c r="B122" s="91"/>
      <c r="C122" s="91"/>
      <c r="D122" s="91"/>
    </row>
    <row r="123" spans="1:10" ht="15.5" thickTop="1" thickBot="1" x14ac:dyDescent="0.4">
      <c r="A123" s="91"/>
      <c r="B123" s="91"/>
      <c r="C123" s="91"/>
      <c r="D123" s="91"/>
    </row>
    <row r="124" spans="1:10" ht="15.5" thickTop="1" thickBot="1" x14ac:dyDescent="0.4">
      <c r="A124" s="91"/>
      <c r="B124" s="91"/>
      <c r="C124" s="91"/>
      <c r="D124" s="91"/>
    </row>
    <row r="125" spans="1:10" ht="15" thickTop="1" x14ac:dyDescent="0.35"/>
  </sheetData>
  <mergeCells count="106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G97:J97"/>
    <mergeCell ref="G98:J101"/>
    <mergeCell ref="A40:C40"/>
    <mergeCell ref="A41:J41"/>
    <mergeCell ref="A42:J42"/>
    <mergeCell ref="A43:J43"/>
    <mergeCell ref="A45:J45"/>
    <mergeCell ref="A46:C46"/>
    <mergeCell ref="D46:E46"/>
    <mergeCell ref="A103:J118"/>
    <mergeCell ref="A120:D120"/>
    <mergeCell ref="A121:D124"/>
    <mergeCell ref="A98:D101"/>
    <mergeCell ref="A73:D73"/>
    <mergeCell ref="G73:J73"/>
    <mergeCell ref="A74:D77"/>
    <mergeCell ref="G74:J77"/>
    <mergeCell ref="A80:J95"/>
    <mergeCell ref="A97:D97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02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263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42798</v>
      </c>
      <c r="J4" s="79"/>
      <c r="AK4" t="s">
        <v>111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107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M6" s="38"/>
      <c r="AK6" t="s">
        <v>102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98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436</v>
      </c>
      <c r="E8" s="110"/>
      <c r="F8" s="110"/>
      <c r="G8" s="110"/>
      <c r="H8" s="110"/>
      <c r="I8" s="110"/>
      <c r="J8" s="110"/>
      <c r="L8" t="s">
        <v>489</v>
      </c>
      <c r="AK8" t="s">
        <v>96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K9" t="s">
        <v>93</v>
      </c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349</v>
      </c>
      <c r="E11" s="96"/>
      <c r="F11" s="96"/>
      <c r="G11" s="93" t="s">
        <v>83</v>
      </c>
      <c r="H11" s="93"/>
      <c r="I11" s="108" t="s">
        <v>490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30</v>
      </c>
      <c r="I13" s="80"/>
      <c r="J13" s="43" t="s">
        <v>73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2</v>
      </c>
      <c r="E14" s="100"/>
      <c r="F14" s="107" t="s">
        <v>78</v>
      </c>
      <c r="G14" s="107"/>
      <c r="H14" s="100"/>
      <c r="I14" s="100"/>
      <c r="J14" s="43" t="s">
        <v>73</v>
      </c>
      <c r="AK14" t="s">
        <v>80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119</v>
      </c>
      <c r="E15" s="106"/>
      <c r="F15" s="107" t="s">
        <v>74</v>
      </c>
      <c r="G15" s="107"/>
      <c r="H15" s="100">
        <v>15</v>
      </c>
      <c r="I15" s="100"/>
      <c r="J15" s="43" t="s">
        <v>73</v>
      </c>
      <c r="AK15" t="s">
        <v>77</v>
      </c>
      <c r="AN15" t="s">
        <v>71</v>
      </c>
    </row>
    <row r="16" spans="1:46" x14ac:dyDescent="0.35">
      <c r="A16" s="93" t="s">
        <v>70</v>
      </c>
      <c r="B16" s="93"/>
      <c r="C16" s="93"/>
      <c r="D16" s="100"/>
      <c r="E16" s="100"/>
      <c r="F16" s="93" t="s">
        <v>69</v>
      </c>
      <c r="G16" s="93"/>
      <c r="H16" s="100" t="s">
        <v>68</v>
      </c>
      <c r="I16" s="100"/>
      <c r="AK16" t="s">
        <v>72</v>
      </c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 t="s">
        <v>264</v>
      </c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51</v>
      </c>
      <c r="E23" s="96"/>
    </row>
    <row r="24" spans="1:41" x14ac:dyDescent="0.35">
      <c r="A24" s="93" t="s">
        <v>60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59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4</v>
      </c>
      <c r="E26" s="104"/>
      <c r="F26" s="104"/>
      <c r="G26" s="93" t="s">
        <v>58</v>
      </c>
      <c r="H26" s="93"/>
      <c r="I26" s="93"/>
      <c r="AJ26" t="s">
        <v>57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42</v>
      </c>
      <c r="AM27" t="s">
        <v>52</v>
      </c>
      <c r="AO27" t="s">
        <v>40</v>
      </c>
    </row>
    <row r="28" spans="1:41" x14ac:dyDescent="0.35">
      <c r="A28" s="43"/>
      <c r="B28" s="43"/>
      <c r="C28" s="43"/>
      <c r="D28" s="42"/>
      <c r="E28" s="42"/>
      <c r="F28" s="42"/>
      <c r="AK28" t="s">
        <v>53</v>
      </c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  <c r="AK34" t="s">
        <v>50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43"/>
      <c r="B39" s="43"/>
      <c r="C39" s="43"/>
      <c r="D39" s="42"/>
      <c r="E39" s="42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261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44"/>
      <c r="B44" s="44"/>
      <c r="C44" s="44"/>
      <c r="D44" s="44"/>
      <c r="E44" s="44"/>
      <c r="F44" s="44"/>
      <c r="G44" s="44"/>
      <c r="H44" s="44"/>
      <c r="I44" s="44"/>
      <c r="J44" s="44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9" spans="1:42" x14ac:dyDescent="0.35">
      <c r="A49" s="97" t="s">
        <v>36</v>
      </c>
      <c r="B49" s="97"/>
      <c r="C49" s="97"/>
      <c r="AK49" t="s">
        <v>37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  <c r="AK50" t="s">
        <v>35</v>
      </c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  <c r="AK52" t="s">
        <v>32</v>
      </c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437</v>
      </c>
      <c r="B98" s="91"/>
      <c r="C98" s="91"/>
      <c r="D98" s="91"/>
      <c r="G98" s="91" t="s">
        <v>4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</sheetData>
  <mergeCells count="103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98:D101"/>
    <mergeCell ref="A73:D73"/>
    <mergeCell ref="G73:J73"/>
    <mergeCell ref="A74:D77"/>
    <mergeCell ref="G74:J77"/>
    <mergeCell ref="A80:J95"/>
    <mergeCell ref="A97:D97"/>
    <mergeCell ref="A49:C49"/>
    <mergeCell ref="A50:J50"/>
    <mergeCell ref="A51:J51"/>
    <mergeCell ref="A52:J52"/>
    <mergeCell ref="A54:J54"/>
    <mergeCell ref="A56:J71"/>
    <mergeCell ref="G97:J97"/>
    <mergeCell ref="G98:J101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$AK$27:$AK$34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$AK$14:$AK$17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$AK$2:$AK$9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01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42798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L5" s="38">
        <v>0.52777777777777779</v>
      </c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210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88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208</v>
      </c>
      <c r="E11" s="96"/>
      <c r="F11" s="96"/>
      <c r="G11" s="93" t="s">
        <v>83</v>
      </c>
      <c r="H11" s="93"/>
      <c r="I11" s="108" t="s">
        <v>209</v>
      </c>
      <c r="J11" s="108"/>
      <c r="L11" t="s">
        <v>491</v>
      </c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f>13*30</f>
        <v>390</v>
      </c>
      <c r="I13" s="80"/>
      <c r="J13" s="2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13</v>
      </c>
      <c r="E14" s="100"/>
      <c r="F14" s="107" t="s">
        <v>78</v>
      </c>
      <c r="G14" s="107"/>
      <c r="H14" s="100">
        <v>30</v>
      </c>
      <c r="I14" s="100"/>
      <c r="J14" s="2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2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54</v>
      </c>
      <c r="E23" s="96"/>
    </row>
    <row r="24" spans="1:41" x14ac:dyDescent="0.35">
      <c r="A24" s="93" t="s">
        <v>60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59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2"/>
      <c r="B28" s="2"/>
      <c r="C28" s="2"/>
      <c r="D28" s="4"/>
      <c r="E28" s="4"/>
      <c r="F28" s="4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262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55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2"/>
      <c r="B39" s="2"/>
      <c r="C39" s="2"/>
      <c r="D39" s="4"/>
      <c r="E39" s="4"/>
    </row>
    <row r="40" spans="1:39" x14ac:dyDescent="0.35">
      <c r="A40" s="97" t="s">
        <v>36</v>
      </c>
      <c r="B40" s="97"/>
      <c r="C40" s="97"/>
    </row>
    <row r="41" spans="1:39" x14ac:dyDescent="0.35">
      <c r="A41" s="98"/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3"/>
      <c r="B44" s="3"/>
      <c r="C44" s="3"/>
      <c r="D44" s="3"/>
      <c r="E44" s="3"/>
      <c r="F44" s="3"/>
      <c r="G44" s="3"/>
      <c r="H44" s="3"/>
      <c r="I44" s="3"/>
      <c r="J44" s="3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251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79" spans="1:10" x14ac:dyDescent="0.35">
      <c r="A79" s="93"/>
      <c r="B79" s="93"/>
      <c r="C79" s="93"/>
      <c r="D79" s="93"/>
      <c r="E79" s="93"/>
      <c r="F79" s="93"/>
      <c r="G79" s="93"/>
      <c r="H79" s="93"/>
      <c r="I79" s="93"/>
      <c r="J79" s="93"/>
    </row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ht="15" thickBot="1" x14ac:dyDescent="0.4"/>
    <row r="96" spans="1:10" ht="15.5" thickTop="1" thickBot="1" x14ac:dyDescent="0.4">
      <c r="A96" s="85" t="s">
        <v>29</v>
      </c>
      <c r="B96" s="86"/>
      <c r="C96" s="86"/>
      <c r="D96" s="87"/>
      <c r="G96" s="85" t="s">
        <v>29</v>
      </c>
      <c r="H96" s="86"/>
      <c r="I96" s="86"/>
      <c r="J96" s="87"/>
    </row>
    <row r="97" spans="1:10" ht="15.5" thickTop="1" thickBot="1" x14ac:dyDescent="0.4">
      <c r="A97" s="91" t="s">
        <v>28</v>
      </c>
      <c r="B97" s="91"/>
      <c r="C97" s="91"/>
      <c r="D97" s="91"/>
      <c r="G97" s="91" t="s">
        <v>117</v>
      </c>
      <c r="H97" s="91"/>
      <c r="I97" s="91"/>
      <c r="J97" s="91"/>
    </row>
    <row r="98" spans="1:10" ht="15.5" thickTop="1" thickBot="1" x14ac:dyDescent="0.4">
      <c r="A98" s="91"/>
      <c r="B98" s="91"/>
      <c r="C98" s="91"/>
      <c r="D98" s="91"/>
      <c r="G98" s="91"/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" thickTop="1" x14ac:dyDescent="0.35"/>
  </sheetData>
  <mergeCells count="103">
    <mergeCell ref="A73:D73"/>
    <mergeCell ref="G73:J73"/>
    <mergeCell ref="A74:D77"/>
    <mergeCell ref="G74:J77"/>
    <mergeCell ref="A49:C49"/>
    <mergeCell ref="A50:J50"/>
    <mergeCell ref="A51:J51"/>
    <mergeCell ref="A52:J52"/>
    <mergeCell ref="A54:J54"/>
    <mergeCell ref="A56:J71"/>
    <mergeCell ref="A46:C46"/>
    <mergeCell ref="D46:E46"/>
    <mergeCell ref="A36:C36"/>
    <mergeCell ref="D36:E36"/>
    <mergeCell ref="A37:C37"/>
    <mergeCell ref="D37:E37"/>
    <mergeCell ref="A38:C38"/>
    <mergeCell ref="D38:E38"/>
    <mergeCell ref="A40:C40"/>
    <mergeCell ref="A41:J41"/>
    <mergeCell ref="A42:J42"/>
    <mergeCell ref="A43:J43"/>
    <mergeCell ref="A45:J45"/>
    <mergeCell ref="A35:C35"/>
    <mergeCell ref="D35:E35"/>
    <mergeCell ref="A26:C26"/>
    <mergeCell ref="D26:F26"/>
    <mergeCell ref="G26:I26"/>
    <mergeCell ref="A27:C27"/>
    <mergeCell ref="D27:F27"/>
    <mergeCell ref="G27:I27"/>
    <mergeCell ref="A29:C29"/>
    <mergeCell ref="A30:J30"/>
    <mergeCell ref="A31:J31"/>
    <mergeCell ref="A32:J32"/>
    <mergeCell ref="A34:J34"/>
    <mergeCell ref="A23:C23"/>
    <mergeCell ref="D23:E23"/>
    <mergeCell ref="A24:E24"/>
    <mergeCell ref="F24:G24"/>
    <mergeCell ref="A22:J22"/>
    <mergeCell ref="F17:G17"/>
    <mergeCell ref="A25:C25"/>
    <mergeCell ref="D25:F25"/>
    <mergeCell ref="G25:I25"/>
    <mergeCell ref="H17:I17"/>
    <mergeCell ref="A19:J19"/>
    <mergeCell ref="A20:J20"/>
    <mergeCell ref="A17:C17"/>
    <mergeCell ref="D14:E14"/>
    <mergeCell ref="F14:G14"/>
    <mergeCell ref="H14:I14"/>
    <mergeCell ref="A14:C14"/>
    <mergeCell ref="A15:C15"/>
    <mergeCell ref="D15:E15"/>
    <mergeCell ref="F15:G15"/>
    <mergeCell ref="H15:I15"/>
    <mergeCell ref="A16:C16"/>
    <mergeCell ref="D16:E16"/>
    <mergeCell ref="F16:G16"/>
    <mergeCell ref="H16:I16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0:C10"/>
    <mergeCell ref="D10:F10"/>
    <mergeCell ref="G10:H10"/>
    <mergeCell ref="I10:J10"/>
    <mergeCell ref="A11:C11"/>
    <mergeCell ref="D11:F11"/>
    <mergeCell ref="G11:H11"/>
    <mergeCell ref="I11:J11"/>
    <mergeCell ref="A79:J94"/>
    <mergeCell ref="A96:D96"/>
    <mergeCell ref="G96:J96"/>
    <mergeCell ref="A97:D100"/>
    <mergeCell ref="G97:J100"/>
    <mergeCell ref="A1:C3"/>
    <mergeCell ref="D1:G3"/>
    <mergeCell ref="H1:J3"/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7:B7"/>
    <mergeCell ref="C7:J7"/>
    <mergeCell ref="A8:C8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01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42798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259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  <c r="AT7" t="s">
        <v>97</v>
      </c>
    </row>
    <row r="8" spans="1:46" ht="15" thickTop="1" x14ac:dyDescent="0.35">
      <c r="A8" s="109" t="s">
        <v>94</v>
      </c>
      <c r="B8" s="109"/>
      <c r="C8" s="109"/>
      <c r="D8" s="110" t="s">
        <v>194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88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347</v>
      </c>
      <c r="E11" s="96"/>
      <c r="F11" s="96"/>
      <c r="G11" s="93" t="s">
        <v>83</v>
      </c>
      <c r="H11" s="93"/>
      <c r="I11" s="108" t="s">
        <v>348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210</v>
      </c>
      <c r="I13" s="80"/>
      <c r="J13" s="39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7</v>
      </c>
      <c r="E14" s="100"/>
      <c r="F14" s="107" t="s">
        <v>78</v>
      </c>
      <c r="G14" s="107"/>
      <c r="H14" s="100">
        <v>30</v>
      </c>
      <c r="I14" s="100"/>
      <c r="J14" s="39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39" t="s">
        <v>73</v>
      </c>
      <c r="M15" t="s">
        <v>346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51</v>
      </c>
      <c r="E23" s="96"/>
    </row>
    <row r="24" spans="1:41" x14ac:dyDescent="0.35">
      <c r="A24" s="93" t="s">
        <v>60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 t="s">
        <v>76</v>
      </c>
      <c r="E25" s="104"/>
      <c r="F25" s="104"/>
      <c r="G25" s="93" t="s">
        <v>59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39"/>
      <c r="B28" s="39"/>
      <c r="C28" s="39"/>
      <c r="D28" s="40"/>
      <c r="E28" s="40"/>
      <c r="F28" s="40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258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 t="s">
        <v>260</v>
      </c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39"/>
      <c r="B39" s="39"/>
      <c r="C39" s="39"/>
      <c r="D39" s="40"/>
      <c r="E39" s="40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261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41"/>
      <c r="B44" s="41"/>
      <c r="C44" s="41"/>
      <c r="D44" s="41"/>
      <c r="E44" s="41"/>
      <c r="F44" s="41"/>
      <c r="G44" s="41"/>
      <c r="H44" s="41"/>
      <c r="I44" s="41"/>
      <c r="J44" s="41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1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251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79" spans="1:10" x14ac:dyDescent="0.35">
      <c r="A79" s="93"/>
      <c r="B79" s="93"/>
      <c r="C79" s="93"/>
      <c r="D79" s="93"/>
      <c r="E79" s="93"/>
      <c r="F79" s="93"/>
      <c r="G79" s="93"/>
      <c r="H79" s="93"/>
      <c r="I79" s="93"/>
      <c r="J79" s="93"/>
    </row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ht="15" thickBot="1" x14ac:dyDescent="0.4"/>
    <row r="96" spans="1:10" ht="15.5" thickTop="1" thickBot="1" x14ac:dyDescent="0.4">
      <c r="A96" s="85" t="s">
        <v>29</v>
      </c>
      <c r="B96" s="86"/>
      <c r="C96" s="86"/>
      <c r="D96" s="87"/>
      <c r="G96" s="85" t="s">
        <v>29</v>
      </c>
      <c r="H96" s="86"/>
      <c r="I96" s="86"/>
      <c r="J96" s="87"/>
    </row>
    <row r="97" spans="1:10" ht="16.5" customHeight="1" thickTop="1" thickBot="1" x14ac:dyDescent="0.4">
      <c r="A97" s="91" t="s">
        <v>260</v>
      </c>
      <c r="B97" s="91"/>
      <c r="C97" s="91"/>
      <c r="D97" s="91"/>
      <c r="G97" s="91" t="s">
        <v>438</v>
      </c>
      <c r="H97" s="91"/>
      <c r="I97" s="91"/>
      <c r="J97" s="91"/>
    </row>
    <row r="98" spans="1:10" ht="15.5" thickTop="1" thickBot="1" x14ac:dyDescent="0.4">
      <c r="A98" s="91"/>
      <c r="B98" s="91"/>
      <c r="C98" s="91"/>
      <c r="D98" s="91"/>
      <c r="G98" s="91"/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" thickTop="1" x14ac:dyDescent="0.35"/>
  </sheetData>
  <mergeCells count="103">
    <mergeCell ref="A97:D100"/>
    <mergeCell ref="G97:J100"/>
    <mergeCell ref="A73:D73"/>
    <mergeCell ref="G73:J73"/>
    <mergeCell ref="A74:D77"/>
    <mergeCell ref="G74:J77"/>
    <mergeCell ref="A79:J94"/>
    <mergeCell ref="A96:D96"/>
    <mergeCell ref="G96:J96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16:E16">
      <formula1>$AT$2:$AT$7</formula1>
    </dataValidation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r:id="rId1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7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42798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259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  <c r="AT7" t="s">
        <v>97</v>
      </c>
    </row>
    <row r="8" spans="1:46" ht="15" thickTop="1" x14ac:dyDescent="0.35">
      <c r="A8" s="109" t="s">
        <v>94</v>
      </c>
      <c r="B8" s="109"/>
      <c r="C8" s="109"/>
      <c r="D8" s="110" t="s">
        <v>120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88</v>
      </c>
      <c r="J9" s="104"/>
      <c r="M9" s="96" t="s">
        <v>345</v>
      </c>
      <c r="N9" s="96"/>
      <c r="O9" s="96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206</v>
      </c>
      <c r="E11" s="96"/>
      <c r="F11" s="96"/>
      <c r="G11" s="93" t="s">
        <v>83</v>
      </c>
      <c r="H11" s="93"/>
      <c r="I11" s="108" t="s">
        <v>207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  <c r="M12" s="38">
        <v>0.48125000000000001</v>
      </c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f>12*30</f>
        <v>360</v>
      </c>
      <c r="I13" s="80"/>
      <c r="J13" s="2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12</v>
      </c>
      <c r="E14" s="100"/>
      <c r="F14" s="107" t="s">
        <v>78</v>
      </c>
      <c r="G14" s="107"/>
      <c r="H14" s="100"/>
      <c r="I14" s="100"/>
      <c r="J14" s="2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2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259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54</v>
      </c>
      <c r="E23" s="96"/>
    </row>
    <row r="24" spans="1:41" x14ac:dyDescent="0.35">
      <c r="A24" s="93" t="s">
        <v>60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 t="s">
        <v>71</v>
      </c>
      <c r="E25" s="104"/>
      <c r="F25" s="104"/>
      <c r="G25" s="93" t="s">
        <v>59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2"/>
      <c r="B28" s="2"/>
      <c r="C28" s="2"/>
      <c r="D28" s="4"/>
      <c r="E28" s="4"/>
      <c r="F28" s="4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258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2"/>
      <c r="B39" s="2"/>
      <c r="C39" s="2"/>
      <c r="D39" s="4"/>
      <c r="E39" s="4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257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3"/>
      <c r="B44" s="3"/>
      <c r="C44" s="3"/>
      <c r="D44" s="3"/>
      <c r="E44" s="3"/>
      <c r="F44" s="3"/>
      <c r="G44" s="3"/>
      <c r="H44" s="3"/>
      <c r="I44" s="3"/>
      <c r="J44" s="3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5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x14ac:dyDescent="0.35">
      <c r="A97" s="93"/>
      <c r="B97" s="93"/>
      <c r="C97" s="93"/>
      <c r="D97" s="93"/>
      <c r="E97" s="93"/>
      <c r="F97" s="93"/>
      <c r="G97" s="93"/>
      <c r="H97" s="93"/>
      <c r="I97" s="93"/>
      <c r="J97" s="93"/>
    </row>
    <row r="98" spans="1:10" ht="15" thickBot="1" x14ac:dyDescent="0.4"/>
    <row r="99" spans="1:10" ht="15.5" thickTop="1" thickBot="1" x14ac:dyDescent="0.4">
      <c r="A99" s="85" t="s">
        <v>29</v>
      </c>
      <c r="B99" s="86"/>
      <c r="C99" s="86"/>
      <c r="D99" s="87"/>
      <c r="G99" s="85" t="s">
        <v>29</v>
      </c>
      <c r="H99" s="86"/>
      <c r="I99" s="86"/>
      <c r="J99" s="87"/>
    </row>
    <row r="100" spans="1:10" ht="16.5" customHeight="1" thickTop="1" thickBot="1" x14ac:dyDescent="0.4">
      <c r="A100" s="91" t="s">
        <v>251</v>
      </c>
      <c r="B100" s="91"/>
      <c r="C100" s="91"/>
      <c r="D100" s="91"/>
      <c r="G100" s="91" t="s">
        <v>117</v>
      </c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.5" thickTop="1" thickBot="1" x14ac:dyDescent="0.4">
      <c r="A102" s="91"/>
      <c r="B102" s="91"/>
      <c r="C102" s="91"/>
      <c r="D102" s="91"/>
      <c r="G102" s="91"/>
      <c r="H102" s="91"/>
      <c r="I102" s="91"/>
      <c r="J102" s="91"/>
    </row>
    <row r="103" spans="1:10" ht="15.5" thickTop="1" thickBot="1" x14ac:dyDescent="0.4">
      <c r="A103" s="91"/>
      <c r="B103" s="91"/>
      <c r="C103" s="91"/>
      <c r="D103" s="91"/>
      <c r="G103" s="91"/>
      <c r="H103" s="91"/>
      <c r="I103" s="91"/>
      <c r="J103" s="91"/>
    </row>
    <row r="104" spans="1:10" ht="15" thickTop="1" x14ac:dyDescent="0.35"/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x14ac:dyDescent="0.35">
      <c r="A119" s="93"/>
      <c r="B119" s="93"/>
      <c r="C119" s="93"/>
      <c r="D119" s="93"/>
      <c r="E119" s="93"/>
      <c r="F119" s="93"/>
      <c r="G119" s="93"/>
      <c r="H119" s="93"/>
      <c r="I119" s="93"/>
      <c r="J119" s="93"/>
    </row>
    <row r="120" spans="1:10" x14ac:dyDescent="0.35">
      <c r="A120" s="93"/>
      <c r="B120" s="93"/>
      <c r="C120" s="93"/>
      <c r="D120" s="93"/>
      <c r="E120" s="93"/>
      <c r="F120" s="93"/>
      <c r="G120" s="93"/>
      <c r="H120" s="93"/>
      <c r="I120" s="93"/>
      <c r="J120" s="93"/>
    </row>
    <row r="121" spans="1:10" ht="15" thickBot="1" x14ac:dyDescent="0.4"/>
    <row r="122" spans="1:10" ht="15.5" thickTop="1" thickBot="1" x14ac:dyDescent="0.4">
      <c r="A122" s="85" t="s">
        <v>29</v>
      </c>
      <c r="B122" s="86"/>
      <c r="C122" s="86"/>
      <c r="D122" s="87"/>
      <c r="G122" s="85" t="s">
        <v>29</v>
      </c>
      <c r="H122" s="86"/>
      <c r="I122" s="86"/>
      <c r="J122" s="87"/>
    </row>
    <row r="123" spans="1:10" ht="15.5" thickTop="1" thickBot="1" x14ac:dyDescent="0.4">
      <c r="A123" s="91" t="s">
        <v>251</v>
      </c>
      <c r="B123" s="91"/>
      <c r="C123" s="91"/>
      <c r="D123" s="91"/>
      <c r="G123" s="91" t="s">
        <v>117</v>
      </c>
      <c r="H123" s="91"/>
      <c r="I123" s="91"/>
      <c r="J123" s="91"/>
    </row>
    <row r="124" spans="1:10" ht="15.5" thickTop="1" thickBot="1" x14ac:dyDescent="0.4">
      <c r="A124" s="91"/>
      <c r="B124" s="91"/>
      <c r="C124" s="91"/>
      <c r="D124" s="91"/>
      <c r="G124" s="91"/>
      <c r="H124" s="91"/>
      <c r="I124" s="91"/>
      <c r="J124" s="91"/>
    </row>
    <row r="125" spans="1:10" ht="15.5" thickTop="1" thickBot="1" x14ac:dyDescent="0.4">
      <c r="A125" s="91"/>
      <c r="B125" s="91"/>
      <c r="C125" s="91"/>
      <c r="D125" s="91"/>
      <c r="G125" s="91"/>
      <c r="H125" s="91"/>
      <c r="I125" s="91"/>
      <c r="J125" s="91"/>
    </row>
    <row r="126" spans="1:10" ht="15.5" thickTop="1" thickBot="1" x14ac:dyDescent="0.4">
      <c r="A126" s="91"/>
      <c r="B126" s="91"/>
      <c r="C126" s="91"/>
      <c r="D126" s="91"/>
      <c r="G126" s="91"/>
      <c r="H126" s="91"/>
      <c r="I126" s="91"/>
      <c r="J126" s="91"/>
    </row>
    <row r="127" spans="1:10" ht="15" thickTop="1" x14ac:dyDescent="0.35"/>
  </sheetData>
  <mergeCells count="109">
    <mergeCell ref="M9:O9"/>
    <mergeCell ref="A100:D103"/>
    <mergeCell ref="G100:J103"/>
    <mergeCell ref="A73:D73"/>
    <mergeCell ref="G73:J73"/>
    <mergeCell ref="A74:D77"/>
    <mergeCell ref="G74:J77"/>
    <mergeCell ref="A82:J97"/>
    <mergeCell ref="A99:D99"/>
    <mergeCell ref="G99:J99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05:J120"/>
    <mergeCell ref="A122:D122"/>
    <mergeCell ref="G122:J122"/>
    <mergeCell ref="A123:D126"/>
    <mergeCell ref="G123:J126"/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  <dataValidation type="list" allowBlank="1" showInputMessage="1" showErrorMessage="1" sqref="D16:E16">
      <formula1>$AT$2:$AT$7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7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42798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120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95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204</v>
      </c>
      <c r="E11" s="96"/>
      <c r="F11" s="96"/>
      <c r="G11" s="93" t="s">
        <v>83</v>
      </c>
      <c r="H11" s="93"/>
      <c r="I11" s="108" t="s">
        <v>205</v>
      </c>
      <c r="J11" s="108"/>
      <c r="M11" s="96"/>
      <c r="N11" s="96"/>
      <c r="O11" s="96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300</v>
      </c>
      <c r="I13" s="80"/>
      <c r="J13" s="2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10</v>
      </c>
      <c r="E14" s="100"/>
      <c r="F14" s="107" t="s">
        <v>78</v>
      </c>
      <c r="G14" s="107"/>
      <c r="H14" s="100"/>
      <c r="I14" s="100"/>
      <c r="J14" s="2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2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/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51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 t="s">
        <v>76</v>
      </c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4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2"/>
      <c r="B28" s="2"/>
      <c r="C28" s="2"/>
      <c r="D28" s="4"/>
      <c r="E28" s="4"/>
      <c r="F28" s="4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258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2"/>
      <c r="B39" s="2"/>
      <c r="C39" s="2"/>
      <c r="D39" s="4"/>
      <c r="E39" s="4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256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3"/>
      <c r="B44" s="3"/>
      <c r="C44" s="3"/>
      <c r="D44" s="3"/>
      <c r="E44" s="3"/>
      <c r="F44" s="3"/>
      <c r="G44" s="3"/>
      <c r="H44" s="3"/>
      <c r="I44" s="3"/>
      <c r="J44" s="3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x14ac:dyDescent="0.35">
      <c r="A97" s="93"/>
      <c r="B97" s="93"/>
      <c r="C97" s="93"/>
      <c r="D97" s="93"/>
      <c r="E97" s="93"/>
      <c r="F97" s="93"/>
      <c r="G97" s="93"/>
      <c r="H97" s="93"/>
      <c r="I97" s="93"/>
      <c r="J97" s="93"/>
    </row>
    <row r="98" spans="1:10" ht="15" thickBot="1" x14ac:dyDescent="0.4"/>
    <row r="99" spans="1:10" ht="15.5" thickTop="1" thickBot="1" x14ac:dyDescent="0.4">
      <c r="A99" s="85" t="s">
        <v>29</v>
      </c>
      <c r="B99" s="86"/>
      <c r="C99" s="86"/>
      <c r="D99" s="87"/>
      <c r="G99" s="85" t="s">
        <v>29</v>
      </c>
      <c r="H99" s="86"/>
      <c r="I99" s="86"/>
      <c r="J99" s="87"/>
    </row>
    <row r="100" spans="1:10" ht="16.5" customHeight="1" thickTop="1" thickBot="1" x14ac:dyDescent="0.4">
      <c r="A100" s="91" t="s">
        <v>251</v>
      </c>
      <c r="B100" s="91"/>
      <c r="C100" s="91"/>
      <c r="D100" s="91"/>
      <c r="G100" s="91" t="s">
        <v>439</v>
      </c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.5" thickTop="1" thickBot="1" x14ac:dyDescent="0.4">
      <c r="A102" s="91"/>
      <c r="B102" s="91"/>
      <c r="C102" s="91"/>
      <c r="D102" s="91"/>
      <c r="G102" s="91"/>
      <c r="H102" s="91"/>
      <c r="I102" s="91"/>
      <c r="J102" s="91"/>
    </row>
    <row r="103" spans="1:10" ht="15.5" thickTop="1" thickBot="1" x14ac:dyDescent="0.4">
      <c r="A103" s="91"/>
      <c r="B103" s="91"/>
      <c r="C103" s="91"/>
      <c r="D103" s="91"/>
      <c r="G103" s="91"/>
      <c r="H103" s="91"/>
      <c r="I103" s="91"/>
      <c r="J103" s="91"/>
    </row>
    <row r="104" spans="1:10" ht="15" thickTop="1" x14ac:dyDescent="0.35"/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x14ac:dyDescent="0.35">
      <c r="A119" s="93"/>
      <c r="B119" s="93"/>
      <c r="C119" s="93"/>
      <c r="D119" s="93"/>
      <c r="E119" s="93"/>
      <c r="F119" s="93"/>
      <c r="G119" s="93"/>
      <c r="H119" s="93"/>
      <c r="I119" s="93"/>
      <c r="J119" s="93"/>
    </row>
    <row r="120" spans="1:10" x14ac:dyDescent="0.35">
      <c r="A120" s="93"/>
      <c r="B120" s="93"/>
      <c r="C120" s="93"/>
      <c r="D120" s="93"/>
      <c r="E120" s="93"/>
      <c r="F120" s="93"/>
      <c r="G120" s="93"/>
      <c r="H120" s="93"/>
      <c r="I120" s="93"/>
      <c r="J120" s="93"/>
    </row>
    <row r="121" spans="1:10" ht="15" thickBot="1" x14ac:dyDescent="0.4"/>
    <row r="122" spans="1:10" ht="15.5" thickTop="1" thickBot="1" x14ac:dyDescent="0.4">
      <c r="A122" s="85" t="s">
        <v>29</v>
      </c>
      <c r="B122" s="86"/>
      <c r="C122" s="86"/>
      <c r="D122" s="87"/>
    </row>
    <row r="123" spans="1:10" ht="15.5" thickTop="1" thickBot="1" x14ac:dyDescent="0.4">
      <c r="A123" s="91" t="s">
        <v>117</v>
      </c>
      <c r="B123" s="91"/>
      <c r="C123" s="91"/>
      <c r="D123" s="91"/>
    </row>
    <row r="124" spans="1:10" ht="15.5" thickTop="1" thickBot="1" x14ac:dyDescent="0.4">
      <c r="A124" s="91"/>
      <c r="B124" s="91"/>
      <c r="C124" s="91"/>
      <c r="D124" s="91"/>
    </row>
    <row r="125" spans="1:10" ht="15.5" thickTop="1" thickBot="1" x14ac:dyDescent="0.4">
      <c r="A125" s="91"/>
      <c r="B125" s="91"/>
      <c r="C125" s="91"/>
      <c r="D125" s="91"/>
    </row>
    <row r="126" spans="1:10" ht="15.5" thickTop="1" thickBot="1" x14ac:dyDescent="0.4">
      <c r="A126" s="91"/>
      <c r="B126" s="91"/>
      <c r="C126" s="91"/>
      <c r="D126" s="91"/>
    </row>
    <row r="127" spans="1:10" ht="15" thickTop="1" x14ac:dyDescent="0.35"/>
  </sheetData>
  <mergeCells count="107">
    <mergeCell ref="M11:O11"/>
    <mergeCell ref="A100:D103"/>
    <mergeCell ref="G100:J103"/>
    <mergeCell ref="A105:J120"/>
    <mergeCell ref="A122:D122"/>
    <mergeCell ref="A123:D126"/>
    <mergeCell ref="A73:D73"/>
    <mergeCell ref="G73:J73"/>
    <mergeCell ref="A74:D77"/>
    <mergeCell ref="G74:J77"/>
    <mergeCell ref="A82:J97"/>
    <mergeCell ref="A99:D99"/>
    <mergeCell ref="G99:J99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7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42798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M7" s="38">
        <v>0.39583333333333331</v>
      </c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253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88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202</v>
      </c>
      <c r="E11" s="96"/>
      <c r="F11" s="96"/>
      <c r="G11" s="93" t="s">
        <v>83</v>
      </c>
      <c r="H11" s="93"/>
      <c r="I11" s="108" t="s">
        <v>203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2</v>
      </c>
      <c r="E13" s="80"/>
      <c r="F13" s="80" t="s">
        <v>81</v>
      </c>
      <c r="G13" s="80"/>
      <c r="H13" s="80">
        <v>150</v>
      </c>
      <c r="I13" s="80"/>
      <c r="J13" s="36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5</v>
      </c>
      <c r="E14" s="100"/>
      <c r="F14" s="107" t="s">
        <v>78</v>
      </c>
      <c r="G14" s="107"/>
      <c r="H14" s="100">
        <v>30</v>
      </c>
      <c r="I14" s="100"/>
      <c r="J14" s="36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36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 t="s">
        <v>255</v>
      </c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54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36"/>
      <c r="B28" s="36"/>
      <c r="C28" s="36"/>
      <c r="D28" s="35"/>
      <c r="E28" s="35"/>
      <c r="F28" s="35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254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55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36"/>
      <c r="B39" s="36"/>
      <c r="C39" s="36"/>
      <c r="D39" s="35"/>
      <c r="E39" s="35"/>
    </row>
    <row r="40" spans="1:39" x14ac:dyDescent="0.35">
      <c r="A40" s="97" t="s">
        <v>36</v>
      </c>
      <c r="B40" s="97"/>
      <c r="C40" s="97"/>
    </row>
    <row r="41" spans="1:39" x14ac:dyDescent="0.35">
      <c r="A41" s="98"/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37"/>
      <c r="B44" s="37"/>
      <c r="C44" s="37"/>
      <c r="D44" s="37"/>
      <c r="E44" s="37"/>
      <c r="F44" s="37"/>
      <c r="G44" s="37"/>
      <c r="H44" s="37"/>
      <c r="I44" s="37"/>
      <c r="J44" s="37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x14ac:dyDescent="0.35">
      <c r="A97" s="93"/>
      <c r="B97" s="93"/>
      <c r="C97" s="93"/>
      <c r="D97" s="93"/>
      <c r="E97" s="93"/>
      <c r="F97" s="93"/>
      <c r="G97" s="93"/>
      <c r="H97" s="93"/>
      <c r="I97" s="93"/>
      <c r="J97" s="93"/>
    </row>
    <row r="98" spans="1:10" ht="15" thickBot="1" x14ac:dyDescent="0.4"/>
    <row r="99" spans="1:10" ht="15.5" thickTop="1" thickBot="1" x14ac:dyDescent="0.4">
      <c r="A99" s="85" t="s">
        <v>29</v>
      </c>
      <c r="B99" s="86"/>
      <c r="C99" s="86"/>
      <c r="D99" s="87"/>
      <c r="G99" s="85" t="s">
        <v>29</v>
      </c>
      <c r="H99" s="86"/>
      <c r="I99" s="86"/>
      <c r="J99" s="87"/>
    </row>
    <row r="100" spans="1:10" ht="16.5" customHeight="1" thickTop="1" thickBot="1" x14ac:dyDescent="0.4">
      <c r="A100" s="91" t="s">
        <v>251</v>
      </c>
      <c r="B100" s="91"/>
      <c r="C100" s="91"/>
      <c r="D100" s="91"/>
      <c r="G100" s="91" t="s">
        <v>117</v>
      </c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.5" thickTop="1" thickBot="1" x14ac:dyDescent="0.4">
      <c r="A102" s="91"/>
      <c r="B102" s="91"/>
      <c r="C102" s="91"/>
      <c r="D102" s="91"/>
      <c r="G102" s="91"/>
      <c r="H102" s="91"/>
      <c r="I102" s="91"/>
      <c r="J102" s="91"/>
    </row>
    <row r="103" spans="1:10" ht="15.5" thickTop="1" thickBot="1" x14ac:dyDescent="0.4">
      <c r="A103" s="91"/>
      <c r="B103" s="91"/>
      <c r="C103" s="91"/>
      <c r="D103" s="91"/>
      <c r="G103" s="91"/>
      <c r="H103" s="91"/>
      <c r="I103" s="91"/>
      <c r="J103" s="91"/>
    </row>
    <row r="104" spans="1:10" ht="15" thickTop="1" x14ac:dyDescent="0.35"/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x14ac:dyDescent="0.35">
      <c r="A119" s="93"/>
      <c r="B119" s="93"/>
      <c r="C119" s="93"/>
      <c r="D119" s="93"/>
      <c r="E119" s="93"/>
      <c r="F119" s="93"/>
      <c r="G119" s="93"/>
      <c r="H119" s="93"/>
      <c r="I119" s="93"/>
      <c r="J119" s="93"/>
    </row>
    <row r="120" spans="1:10" x14ac:dyDescent="0.35">
      <c r="A120" s="93"/>
      <c r="B120" s="93"/>
      <c r="C120" s="93"/>
      <c r="D120" s="93"/>
      <c r="E120" s="93"/>
      <c r="F120" s="93"/>
      <c r="G120" s="93"/>
      <c r="H120" s="93"/>
      <c r="I120" s="93"/>
      <c r="J120" s="93"/>
    </row>
    <row r="121" spans="1:10" ht="15" thickBot="1" x14ac:dyDescent="0.4"/>
    <row r="122" spans="1:10" ht="15.5" thickTop="1" thickBot="1" x14ac:dyDescent="0.4">
      <c r="A122" s="85" t="s">
        <v>29</v>
      </c>
      <c r="B122" s="86"/>
      <c r="C122" s="86"/>
      <c r="D122" s="87"/>
    </row>
    <row r="123" spans="1:10" ht="15.65" customHeight="1" thickTop="1" thickBot="1" x14ac:dyDescent="0.4">
      <c r="A123" s="91" t="s">
        <v>251</v>
      </c>
      <c r="B123" s="91"/>
      <c r="C123" s="91"/>
      <c r="D123" s="91"/>
    </row>
    <row r="124" spans="1:10" ht="15.5" thickTop="1" thickBot="1" x14ac:dyDescent="0.4">
      <c r="A124" s="91"/>
      <c r="B124" s="91"/>
      <c r="C124" s="91"/>
      <c r="D124" s="91"/>
    </row>
    <row r="125" spans="1:10" ht="15.5" thickTop="1" thickBot="1" x14ac:dyDescent="0.4">
      <c r="A125" s="91"/>
      <c r="B125" s="91"/>
      <c r="C125" s="91"/>
      <c r="D125" s="91"/>
    </row>
    <row r="126" spans="1:10" ht="15.5" thickTop="1" thickBot="1" x14ac:dyDescent="0.4">
      <c r="A126" s="91"/>
      <c r="B126" s="91"/>
      <c r="C126" s="91"/>
      <c r="D126" s="91"/>
    </row>
    <row r="127" spans="1:10" ht="15" thickTop="1" x14ac:dyDescent="0.35"/>
  </sheetData>
  <mergeCells count="106">
    <mergeCell ref="A51:J51"/>
    <mergeCell ref="A52:J52"/>
    <mergeCell ref="A54:J54"/>
    <mergeCell ref="A56:J71"/>
    <mergeCell ref="A100:D103"/>
    <mergeCell ref="G100:J103"/>
    <mergeCell ref="A73:D73"/>
    <mergeCell ref="G73:J73"/>
    <mergeCell ref="A74:D77"/>
    <mergeCell ref="G74:J77"/>
    <mergeCell ref="A82:J97"/>
    <mergeCell ref="A99:D99"/>
    <mergeCell ref="G99:J99"/>
    <mergeCell ref="A40:C40"/>
    <mergeCell ref="A41:J41"/>
    <mergeCell ref="A42:J42"/>
    <mergeCell ref="A43:J43"/>
    <mergeCell ref="A45:J45"/>
    <mergeCell ref="A46:C46"/>
    <mergeCell ref="D46:E46"/>
    <mergeCell ref="A49:C49"/>
    <mergeCell ref="A50:J50"/>
    <mergeCell ref="A32:J32"/>
    <mergeCell ref="A34:J34"/>
    <mergeCell ref="A35:C35"/>
    <mergeCell ref="D35:E35"/>
    <mergeCell ref="A36:C36"/>
    <mergeCell ref="D36:E36"/>
    <mergeCell ref="A37:C37"/>
    <mergeCell ref="D37:E37"/>
    <mergeCell ref="A38:C38"/>
    <mergeCell ref="D38:E38"/>
    <mergeCell ref="A26:C26"/>
    <mergeCell ref="D26:F26"/>
    <mergeCell ref="G26:I26"/>
    <mergeCell ref="A27:C27"/>
    <mergeCell ref="D27:F27"/>
    <mergeCell ref="G27:I27"/>
    <mergeCell ref="A29:C29"/>
    <mergeCell ref="A30:J30"/>
    <mergeCell ref="A31:J31"/>
    <mergeCell ref="A19:J19"/>
    <mergeCell ref="A20:J20"/>
    <mergeCell ref="A22:J22"/>
    <mergeCell ref="A23:C23"/>
    <mergeCell ref="D23:E23"/>
    <mergeCell ref="A24:E24"/>
    <mergeCell ref="F24:G24"/>
    <mergeCell ref="A25:C25"/>
    <mergeCell ref="D25:F25"/>
    <mergeCell ref="G25:I25"/>
    <mergeCell ref="A15:C15"/>
    <mergeCell ref="D15:E15"/>
    <mergeCell ref="F15:G15"/>
    <mergeCell ref="H15:I15"/>
    <mergeCell ref="A16:C16"/>
    <mergeCell ref="D16:E16"/>
    <mergeCell ref="F16:G16"/>
    <mergeCell ref="H16:I16"/>
    <mergeCell ref="A17:C17"/>
    <mergeCell ref="F17:G17"/>
    <mergeCell ref="H17:I17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D9:F9"/>
    <mergeCell ref="G9:H9"/>
    <mergeCell ref="I9:J9"/>
    <mergeCell ref="A10:C10"/>
    <mergeCell ref="D10:F10"/>
    <mergeCell ref="G10:H10"/>
    <mergeCell ref="I10:J10"/>
    <mergeCell ref="A11:C11"/>
    <mergeCell ref="D11:F11"/>
    <mergeCell ref="G11:H11"/>
    <mergeCell ref="I11:J11"/>
    <mergeCell ref="A105:J120"/>
    <mergeCell ref="A122:D122"/>
    <mergeCell ref="A123:D126"/>
    <mergeCell ref="A1:C3"/>
    <mergeCell ref="D1:G3"/>
    <mergeCell ref="H1:J3"/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7:B7"/>
    <mergeCell ref="C7:J7"/>
    <mergeCell ref="A8:C8"/>
    <mergeCell ref="D8:J8"/>
    <mergeCell ref="A9:C9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04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42797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120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88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200</v>
      </c>
      <c r="E11" s="96"/>
      <c r="F11" s="96"/>
      <c r="G11" s="93" t="s">
        <v>83</v>
      </c>
      <c r="H11" s="93"/>
      <c r="I11" s="108" t="s">
        <v>201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2</v>
      </c>
      <c r="E13" s="80"/>
      <c r="F13" s="80" t="s">
        <v>81</v>
      </c>
      <c r="G13" s="80"/>
      <c r="H13" s="80">
        <v>120</v>
      </c>
      <c r="I13" s="80"/>
      <c r="J13" s="2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4</v>
      </c>
      <c r="E14" s="100"/>
      <c r="F14" s="107" t="s">
        <v>78</v>
      </c>
      <c r="G14" s="107"/>
      <c r="H14" s="100"/>
      <c r="I14" s="100"/>
      <c r="J14" s="2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2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57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2"/>
      <c r="B28" s="2"/>
      <c r="C28" s="2"/>
      <c r="D28" s="4"/>
      <c r="E28" s="4"/>
      <c r="F28" s="4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2"/>
      <c r="B39" s="2"/>
      <c r="C39" s="2"/>
      <c r="D39" s="4"/>
      <c r="E39" s="4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126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3"/>
      <c r="B44" s="3"/>
      <c r="C44" s="3"/>
      <c r="D44" s="3"/>
      <c r="E44" s="3"/>
      <c r="F44" s="3"/>
      <c r="G44" s="3"/>
      <c r="H44" s="3"/>
      <c r="I44" s="3"/>
      <c r="J44" s="3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251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x14ac:dyDescent="0.35">
      <c r="A97" s="93"/>
      <c r="B97" s="93"/>
      <c r="C97" s="93"/>
      <c r="D97" s="93"/>
      <c r="E97" s="93"/>
      <c r="F97" s="93"/>
      <c r="G97" s="93"/>
      <c r="H97" s="93"/>
      <c r="I97" s="93"/>
      <c r="J97" s="93"/>
    </row>
    <row r="98" spans="1:10" ht="15" thickBot="1" x14ac:dyDescent="0.4"/>
    <row r="99" spans="1:10" ht="15.5" thickTop="1" thickBot="1" x14ac:dyDescent="0.4">
      <c r="A99" s="85" t="s">
        <v>29</v>
      </c>
      <c r="B99" s="86"/>
      <c r="C99" s="86"/>
      <c r="D99" s="87"/>
      <c r="G99" s="85" t="s">
        <v>29</v>
      </c>
      <c r="H99" s="86"/>
      <c r="I99" s="86"/>
      <c r="J99" s="87"/>
    </row>
    <row r="100" spans="1:10" ht="16.5" customHeight="1" thickTop="1" thickBot="1" x14ac:dyDescent="0.4">
      <c r="A100" s="91" t="s">
        <v>28</v>
      </c>
      <c r="B100" s="91"/>
      <c r="C100" s="91"/>
      <c r="D100" s="91"/>
      <c r="G100" s="91" t="s">
        <v>117</v>
      </c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.5" thickTop="1" thickBot="1" x14ac:dyDescent="0.4">
      <c r="A102" s="91"/>
      <c r="B102" s="91"/>
      <c r="C102" s="91"/>
      <c r="D102" s="91"/>
      <c r="G102" s="91"/>
      <c r="H102" s="91"/>
      <c r="I102" s="91"/>
      <c r="J102" s="91"/>
    </row>
    <row r="103" spans="1:10" ht="15.5" thickTop="1" thickBot="1" x14ac:dyDescent="0.4">
      <c r="A103" s="91"/>
      <c r="B103" s="91"/>
      <c r="C103" s="91"/>
      <c r="D103" s="91"/>
      <c r="G103" s="91"/>
      <c r="H103" s="91"/>
      <c r="I103" s="91"/>
      <c r="J103" s="91"/>
    </row>
    <row r="104" spans="1:10" ht="15" thickTop="1" x14ac:dyDescent="0.35"/>
  </sheetData>
  <mergeCells count="103">
    <mergeCell ref="A100:D103"/>
    <mergeCell ref="G100:J103"/>
    <mergeCell ref="A73:D73"/>
    <mergeCell ref="G73:J73"/>
    <mergeCell ref="A74:D77"/>
    <mergeCell ref="G74:J77"/>
    <mergeCell ref="A82:J97"/>
    <mergeCell ref="A99:D99"/>
    <mergeCell ref="G99:J99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7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42797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197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88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198</v>
      </c>
      <c r="E11" s="96"/>
      <c r="F11" s="96"/>
      <c r="G11" s="93" t="s">
        <v>83</v>
      </c>
      <c r="H11" s="93"/>
      <c r="I11" s="108" t="s">
        <v>199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f>8*30</f>
        <v>240</v>
      </c>
      <c r="I13" s="80"/>
      <c r="J13" s="2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8</v>
      </c>
      <c r="E14" s="100"/>
      <c r="F14" s="107" t="s">
        <v>78</v>
      </c>
      <c r="G14" s="107"/>
      <c r="H14" s="100"/>
      <c r="I14" s="100"/>
      <c r="J14" s="2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2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54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2"/>
      <c r="B28" s="2"/>
      <c r="C28" s="2"/>
      <c r="D28" s="4"/>
      <c r="E28" s="4"/>
      <c r="F28" s="4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2"/>
      <c r="B39" s="2"/>
      <c r="C39" s="2"/>
      <c r="D39" s="4"/>
      <c r="E39" s="4"/>
    </row>
    <row r="40" spans="1:39" x14ac:dyDescent="0.35">
      <c r="A40" s="97" t="s">
        <v>36</v>
      </c>
      <c r="B40" s="97"/>
      <c r="C40" s="97"/>
    </row>
    <row r="41" spans="1:39" x14ac:dyDescent="0.35">
      <c r="A41" s="98" t="s">
        <v>246</v>
      </c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3"/>
      <c r="B44" s="3"/>
      <c r="C44" s="3"/>
      <c r="D44" s="3"/>
      <c r="E44" s="3"/>
      <c r="F44" s="3"/>
      <c r="G44" s="3"/>
      <c r="H44" s="3"/>
      <c r="I44" s="3"/>
      <c r="J44" s="3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x14ac:dyDescent="0.35">
      <c r="A97" s="93"/>
      <c r="B97" s="93"/>
      <c r="C97" s="93"/>
      <c r="D97" s="93"/>
      <c r="E97" s="93"/>
      <c r="F97" s="93"/>
      <c r="G97" s="93"/>
      <c r="H97" s="93"/>
      <c r="I97" s="93"/>
      <c r="J97" s="93"/>
    </row>
    <row r="98" spans="1:10" ht="15" thickBot="1" x14ac:dyDescent="0.4"/>
    <row r="99" spans="1:10" ht="15.5" thickTop="1" thickBot="1" x14ac:dyDescent="0.4">
      <c r="A99" s="85" t="s">
        <v>29</v>
      </c>
      <c r="B99" s="86"/>
      <c r="C99" s="86"/>
      <c r="D99" s="87"/>
      <c r="G99" s="85" t="s">
        <v>29</v>
      </c>
      <c r="H99" s="86"/>
      <c r="I99" s="86"/>
      <c r="J99" s="87"/>
    </row>
    <row r="100" spans="1:10" ht="16.5" customHeight="1" thickTop="1" thickBot="1" x14ac:dyDescent="0.4">
      <c r="A100" s="91" t="s">
        <v>251</v>
      </c>
      <c r="B100" s="91"/>
      <c r="C100" s="91"/>
      <c r="D100" s="91"/>
      <c r="G100" s="91" t="s">
        <v>125</v>
      </c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.5" thickTop="1" thickBot="1" x14ac:dyDescent="0.4">
      <c r="A102" s="91"/>
      <c r="B102" s="91"/>
      <c r="C102" s="91"/>
      <c r="D102" s="91"/>
      <c r="G102" s="91"/>
      <c r="H102" s="91"/>
      <c r="I102" s="91"/>
      <c r="J102" s="91"/>
    </row>
    <row r="103" spans="1:10" ht="15.5" thickTop="1" thickBot="1" x14ac:dyDescent="0.4">
      <c r="A103" s="91"/>
      <c r="B103" s="91"/>
      <c r="C103" s="91"/>
      <c r="D103" s="91"/>
      <c r="G103" s="91"/>
      <c r="H103" s="91"/>
      <c r="I103" s="91"/>
      <c r="J103" s="91"/>
    </row>
    <row r="104" spans="1:10" ht="15" thickTop="1" x14ac:dyDescent="0.35"/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x14ac:dyDescent="0.35">
      <c r="A119" s="93"/>
      <c r="B119" s="93"/>
      <c r="C119" s="93"/>
      <c r="D119" s="93"/>
      <c r="E119" s="93"/>
      <c r="F119" s="93"/>
      <c r="G119" s="93"/>
      <c r="H119" s="93"/>
      <c r="I119" s="93"/>
      <c r="J119" s="93"/>
    </row>
    <row r="120" spans="1:10" x14ac:dyDescent="0.35">
      <c r="A120" s="93"/>
      <c r="B120" s="93"/>
      <c r="C120" s="93"/>
      <c r="D120" s="93"/>
      <c r="E120" s="93"/>
      <c r="F120" s="93"/>
      <c r="G120" s="93"/>
      <c r="H120" s="93"/>
      <c r="I120" s="93"/>
      <c r="J120" s="93"/>
    </row>
    <row r="121" spans="1:10" ht="15" thickBot="1" x14ac:dyDescent="0.4"/>
    <row r="122" spans="1:10" ht="15.5" thickTop="1" thickBot="1" x14ac:dyDescent="0.4">
      <c r="A122" s="85" t="s">
        <v>29</v>
      </c>
      <c r="B122" s="86"/>
      <c r="C122" s="86"/>
      <c r="D122" s="87"/>
    </row>
    <row r="123" spans="1:10" ht="15.5" thickTop="1" thickBot="1" x14ac:dyDescent="0.4">
      <c r="A123" s="91" t="s">
        <v>4</v>
      </c>
      <c r="B123" s="91"/>
      <c r="C123" s="91"/>
      <c r="D123" s="91"/>
    </row>
    <row r="124" spans="1:10" ht="15.5" thickTop="1" thickBot="1" x14ac:dyDescent="0.4">
      <c r="A124" s="91"/>
      <c r="B124" s="91"/>
      <c r="C124" s="91"/>
      <c r="D124" s="91"/>
    </row>
    <row r="125" spans="1:10" ht="15.5" thickTop="1" thickBot="1" x14ac:dyDescent="0.4">
      <c r="A125" s="91"/>
      <c r="B125" s="91"/>
      <c r="C125" s="91"/>
      <c r="D125" s="91"/>
    </row>
    <row r="126" spans="1:10" ht="15.5" thickTop="1" thickBot="1" x14ac:dyDescent="0.4">
      <c r="A126" s="91"/>
      <c r="B126" s="91"/>
      <c r="C126" s="91"/>
      <c r="D126" s="91"/>
    </row>
    <row r="127" spans="1:10" ht="15" thickTop="1" x14ac:dyDescent="0.35"/>
  </sheetData>
  <mergeCells count="106">
    <mergeCell ref="A100:D103"/>
    <mergeCell ref="G100:J103"/>
    <mergeCell ref="A73:D73"/>
    <mergeCell ref="G73:J73"/>
    <mergeCell ref="A74:D77"/>
    <mergeCell ref="G74:J77"/>
    <mergeCell ref="A82:J97"/>
    <mergeCell ref="A99:D99"/>
    <mergeCell ref="G99:J99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05:J120"/>
    <mergeCell ref="A122:D122"/>
    <mergeCell ref="A123:D126"/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7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42797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161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99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  <c r="AT7" t="s">
        <v>97</v>
      </c>
    </row>
    <row r="8" spans="1:46" ht="15" thickTop="1" x14ac:dyDescent="0.35">
      <c r="A8" s="109" t="s">
        <v>94</v>
      </c>
      <c r="B8" s="109"/>
      <c r="C8" s="109"/>
      <c r="D8" s="110" t="s">
        <v>194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88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195</v>
      </c>
      <c r="E11" s="96"/>
      <c r="F11" s="96"/>
      <c r="G11" s="93" t="s">
        <v>83</v>
      </c>
      <c r="H11" s="93"/>
      <c r="I11" s="108" t="s">
        <v>196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f>11*30</f>
        <v>330</v>
      </c>
      <c r="I13" s="80"/>
      <c r="J13" s="2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11</v>
      </c>
      <c r="E14" s="100"/>
      <c r="F14" s="107" t="s">
        <v>78</v>
      </c>
      <c r="G14" s="107"/>
      <c r="H14" s="100">
        <v>30</v>
      </c>
      <c r="I14" s="100"/>
      <c r="J14" s="2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2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104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76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2"/>
      <c r="B28" s="2"/>
      <c r="C28" s="2"/>
      <c r="D28" s="4"/>
      <c r="E28" s="4"/>
      <c r="F28" s="4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244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53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2"/>
      <c r="B39" s="2"/>
      <c r="C39" s="2"/>
      <c r="D39" s="4"/>
      <c r="E39" s="4"/>
    </row>
    <row r="40" spans="1:39" x14ac:dyDescent="0.35">
      <c r="A40" s="97" t="s">
        <v>36</v>
      </c>
      <c r="B40" s="97"/>
      <c r="C40" s="97"/>
    </row>
    <row r="41" spans="1:39" x14ac:dyDescent="0.35">
      <c r="A41" s="98"/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3"/>
      <c r="B44" s="3"/>
      <c r="C44" s="3"/>
      <c r="D44" s="3"/>
      <c r="E44" s="3"/>
      <c r="F44" s="3"/>
      <c r="G44" s="3"/>
      <c r="H44" s="3"/>
      <c r="I44" s="3"/>
      <c r="J44" s="3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1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 t="s">
        <v>245</v>
      </c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x14ac:dyDescent="0.35">
      <c r="A97" s="93"/>
      <c r="B97" s="93"/>
      <c r="C97" s="93"/>
      <c r="D97" s="93"/>
      <c r="E97" s="93"/>
      <c r="F97" s="93"/>
      <c r="G97" s="93"/>
      <c r="H97" s="93"/>
      <c r="I97" s="93"/>
      <c r="J97" s="93"/>
    </row>
    <row r="98" spans="1:10" ht="15" thickBot="1" x14ac:dyDescent="0.4"/>
    <row r="99" spans="1:10" ht="15.5" thickTop="1" thickBot="1" x14ac:dyDescent="0.4">
      <c r="A99" s="85" t="s">
        <v>29</v>
      </c>
      <c r="B99" s="86"/>
      <c r="C99" s="86"/>
      <c r="D99" s="87"/>
      <c r="G99" s="85" t="s">
        <v>29</v>
      </c>
      <c r="H99" s="86"/>
      <c r="I99" s="86"/>
      <c r="J99" s="87"/>
    </row>
    <row r="100" spans="1:10" ht="16.5" customHeight="1" thickTop="1" thickBot="1" x14ac:dyDescent="0.4">
      <c r="A100" s="91" t="s">
        <v>28</v>
      </c>
      <c r="B100" s="91"/>
      <c r="C100" s="91"/>
      <c r="D100" s="91"/>
      <c r="G100" s="91" t="s">
        <v>117</v>
      </c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.5" thickTop="1" thickBot="1" x14ac:dyDescent="0.4">
      <c r="A102" s="91"/>
      <c r="B102" s="91"/>
      <c r="C102" s="91"/>
      <c r="D102" s="91"/>
      <c r="G102" s="91"/>
      <c r="H102" s="91"/>
      <c r="I102" s="91"/>
      <c r="J102" s="91"/>
    </row>
    <row r="103" spans="1:10" ht="15.5" thickTop="1" thickBot="1" x14ac:dyDescent="0.4">
      <c r="A103" s="91"/>
      <c r="B103" s="91"/>
      <c r="C103" s="91"/>
      <c r="D103" s="91"/>
      <c r="G103" s="91"/>
      <c r="H103" s="91"/>
      <c r="I103" s="91"/>
      <c r="J103" s="91"/>
    </row>
    <row r="104" spans="1:10" ht="15" thickTop="1" x14ac:dyDescent="0.35"/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x14ac:dyDescent="0.35">
      <c r="A119" s="93"/>
      <c r="B119" s="93"/>
      <c r="C119" s="93"/>
      <c r="D119" s="93"/>
      <c r="E119" s="93"/>
      <c r="F119" s="93"/>
      <c r="G119" s="93"/>
      <c r="H119" s="93"/>
      <c r="I119" s="93"/>
      <c r="J119" s="93"/>
    </row>
    <row r="120" spans="1:10" x14ac:dyDescent="0.35">
      <c r="A120" s="93"/>
      <c r="B120" s="93"/>
      <c r="C120" s="93"/>
      <c r="D120" s="93"/>
      <c r="E120" s="93"/>
      <c r="F120" s="93"/>
      <c r="G120" s="93"/>
      <c r="H120" s="93"/>
      <c r="I120" s="93"/>
      <c r="J120" s="93"/>
    </row>
    <row r="121" spans="1:10" ht="15" thickBot="1" x14ac:dyDescent="0.4"/>
    <row r="122" spans="1:10" ht="15.5" thickTop="1" thickBot="1" x14ac:dyDescent="0.4">
      <c r="A122" s="85" t="s">
        <v>29</v>
      </c>
      <c r="B122" s="86"/>
      <c r="C122" s="86"/>
      <c r="D122" s="87"/>
      <c r="G122" s="85" t="s">
        <v>29</v>
      </c>
      <c r="H122" s="86"/>
      <c r="I122" s="86"/>
      <c r="J122" s="87"/>
    </row>
    <row r="123" spans="1:10" ht="15.65" customHeight="1" thickTop="1" thickBot="1" x14ac:dyDescent="0.4">
      <c r="A123" s="91" t="s">
        <v>117</v>
      </c>
      <c r="B123" s="91"/>
      <c r="C123" s="91"/>
      <c r="D123" s="91"/>
      <c r="G123" s="91" t="s">
        <v>117</v>
      </c>
      <c r="H123" s="91"/>
      <c r="I123" s="91"/>
      <c r="J123" s="91"/>
    </row>
    <row r="124" spans="1:10" ht="15.5" thickTop="1" thickBot="1" x14ac:dyDescent="0.4">
      <c r="A124" s="91"/>
      <c r="B124" s="91"/>
      <c r="C124" s="91"/>
      <c r="D124" s="91"/>
      <c r="G124" s="91"/>
      <c r="H124" s="91"/>
      <c r="I124" s="91"/>
      <c r="J124" s="91"/>
    </row>
    <row r="125" spans="1:10" ht="15.5" thickTop="1" thickBot="1" x14ac:dyDescent="0.4">
      <c r="A125" s="91"/>
      <c r="B125" s="91"/>
      <c r="C125" s="91"/>
      <c r="D125" s="91"/>
      <c r="G125" s="91"/>
      <c r="H125" s="91"/>
      <c r="I125" s="91"/>
      <c r="J125" s="91"/>
    </row>
    <row r="126" spans="1:10" ht="15.5" thickTop="1" thickBot="1" x14ac:dyDescent="0.4">
      <c r="A126" s="91"/>
      <c r="B126" s="91"/>
      <c r="C126" s="91"/>
      <c r="D126" s="91"/>
      <c r="G126" s="91"/>
      <c r="H126" s="91"/>
      <c r="I126" s="91"/>
      <c r="J126" s="91"/>
    </row>
    <row r="127" spans="1:10" ht="15" thickTop="1" x14ac:dyDescent="0.35"/>
  </sheetData>
  <mergeCells count="108">
    <mergeCell ref="A100:D103"/>
    <mergeCell ref="G100:J103"/>
    <mergeCell ref="A73:D73"/>
    <mergeCell ref="G73:J73"/>
    <mergeCell ref="A74:D77"/>
    <mergeCell ref="G74:J77"/>
    <mergeCell ref="A82:J97"/>
    <mergeCell ref="A99:D99"/>
    <mergeCell ref="G99:J99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05:J120"/>
    <mergeCell ref="A122:D122"/>
    <mergeCell ref="G122:J122"/>
    <mergeCell ref="A123:D126"/>
    <mergeCell ref="G123:J126"/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  <dataValidation type="list" allowBlank="1" showInputMessage="1" showErrorMessage="1" sqref="D16:E16">
      <formula1>$AT$2:$AT$7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r:id="rId1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7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42797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189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88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110</v>
      </c>
      <c r="J10" s="104"/>
    </row>
    <row r="11" spans="1:46" x14ac:dyDescent="0.35">
      <c r="A11" s="93" t="s">
        <v>84</v>
      </c>
      <c r="B11" s="93"/>
      <c r="C11" s="93"/>
      <c r="D11" s="96" t="s">
        <v>190</v>
      </c>
      <c r="E11" s="96"/>
      <c r="F11" s="96"/>
      <c r="G11" s="93" t="s">
        <v>83</v>
      </c>
      <c r="H11" s="93"/>
      <c r="I11" s="108" t="s">
        <v>191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50</v>
      </c>
      <c r="I13" s="80"/>
      <c r="J13" s="2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2</v>
      </c>
      <c r="E14" s="100"/>
      <c r="F14" s="107" t="s">
        <v>78</v>
      </c>
      <c r="G14" s="107"/>
      <c r="H14" s="100"/>
      <c r="I14" s="100"/>
      <c r="J14" s="2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109</v>
      </c>
      <c r="E15" s="106"/>
      <c r="F15" s="107" t="s">
        <v>74</v>
      </c>
      <c r="G15" s="107"/>
      <c r="H15" s="100">
        <v>25</v>
      </c>
      <c r="I15" s="100"/>
      <c r="J15" s="2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 t="s">
        <v>192</v>
      </c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 t="s">
        <v>76</v>
      </c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2"/>
      <c r="B28" s="2"/>
      <c r="C28" s="2"/>
      <c r="D28" s="4"/>
      <c r="E28" s="4"/>
      <c r="F28" s="4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193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2"/>
      <c r="B39" s="2"/>
      <c r="C39" s="2"/>
      <c r="D39" s="4"/>
      <c r="E39" s="4"/>
    </row>
    <row r="40" spans="1:39" x14ac:dyDescent="0.35">
      <c r="A40" s="97" t="s">
        <v>36</v>
      </c>
      <c r="B40" s="97"/>
      <c r="C40" s="97"/>
    </row>
    <row r="41" spans="1:39" x14ac:dyDescent="0.35">
      <c r="A41" s="98"/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3"/>
      <c r="B44" s="3"/>
      <c r="C44" s="3"/>
      <c r="D44" s="3"/>
      <c r="E44" s="3"/>
      <c r="F44" s="3"/>
      <c r="G44" s="3"/>
      <c r="H44" s="3"/>
      <c r="I44" s="3"/>
      <c r="J44" s="3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1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115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x14ac:dyDescent="0.35">
      <c r="A97" s="93"/>
      <c r="B97" s="93"/>
      <c r="C97" s="93"/>
      <c r="D97" s="93"/>
      <c r="E97" s="93"/>
      <c r="F97" s="93"/>
      <c r="G97" s="93"/>
      <c r="H97" s="93"/>
      <c r="I97" s="93"/>
      <c r="J97" s="93"/>
    </row>
    <row r="98" spans="1:10" ht="15" thickBot="1" x14ac:dyDescent="0.4"/>
    <row r="99" spans="1:10" ht="15.5" thickTop="1" thickBot="1" x14ac:dyDescent="0.4">
      <c r="A99" s="85" t="s">
        <v>29</v>
      </c>
      <c r="B99" s="86"/>
      <c r="C99" s="86"/>
      <c r="D99" s="87"/>
      <c r="G99" s="85" t="s">
        <v>29</v>
      </c>
      <c r="H99" s="86"/>
      <c r="I99" s="86"/>
      <c r="J99" s="87"/>
    </row>
    <row r="100" spans="1:10" ht="16.5" customHeight="1" thickTop="1" thickBot="1" x14ac:dyDescent="0.4">
      <c r="A100" s="91" t="s">
        <v>251</v>
      </c>
      <c r="B100" s="91"/>
      <c r="C100" s="91"/>
      <c r="D100" s="91"/>
      <c r="G100" s="91" t="s">
        <v>440</v>
      </c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.5" thickTop="1" thickBot="1" x14ac:dyDescent="0.4">
      <c r="A102" s="91"/>
      <c r="B102" s="91"/>
      <c r="C102" s="91"/>
      <c r="D102" s="91"/>
      <c r="G102" s="91"/>
      <c r="H102" s="91"/>
      <c r="I102" s="91"/>
      <c r="J102" s="91"/>
    </row>
    <row r="103" spans="1:10" ht="15.5" thickTop="1" thickBot="1" x14ac:dyDescent="0.4">
      <c r="A103" s="91"/>
      <c r="B103" s="91"/>
      <c r="C103" s="91"/>
      <c r="D103" s="91"/>
      <c r="G103" s="91"/>
      <c r="H103" s="91"/>
      <c r="I103" s="91"/>
      <c r="J103" s="91"/>
    </row>
    <row r="104" spans="1:10" ht="15" thickTop="1" x14ac:dyDescent="0.35"/>
    <row r="105" spans="1:10" x14ac:dyDescent="0.35">
      <c r="A105" s="93"/>
      <c r="B105" s="93"/>
      <c r="C105" s="93"/>
      <c r="D105" s="93"/>
      <c r="E105" s="93"/>
      <c r="F105" s="93"/>
      <c r="G105" s="93"/>
      <c r="H105" s="93"/>
      <c r="I105" s="93"/>
      <c r="J105" s="93"/>
    </row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x14ac:dyDescent="0.35">
      <c r="A119" s="93"/>
      <c r="B119" s="93"/>
      <c r="C119" s="93"/>
      <c r="D119" s="93"/>
      <c r="E119" s="93"/>
      <c r="F119" s="93"/>
      <c r="G119" s="93"/>
      <c r="H119" s="93"/>
      <c r="I119" s="93"/>
      <c r="J119" s="93"/>
    </row>
    <row r="120" spans="1:10" x14ac:dyDescent="0.35">
      <c r="A120" s="93"/>
      <c r="B120" s="93"/>
      <c r="C120" s="93"/>
      <c r="D120" s="93"/>
      <c r="E120" s="93"/>
      <c r="F120" s="93"/>
      <c r="G120" s="93"/>
      <c r="H120" s="93"/>
      <c r="I120" s="93"/>
      <c r="J120" s="93"/>
    </row>
    <row r="121" spans="1:10" ht="15" thickBot="1" x14ac:dyDescent="0.4"/>
    <row r="122" spans="1:10" ht="15.5" thickTop="1" thickBot="1" x14ac:dyDescent="0.4">
      <c r="A122" s="85" t="s">
        <v>29</v>
      </c>
      <c r="B122" s="86"/>
      <c r="C122" s="86"/>
      <c r="D122" s="87"/>
    </row>
    <row r="123" spans="1:10" ht="15.5" thickTop="1" thickBot="1" x14ac:dyDescent="0.4">
      <c r="A123" s="91" t="s">
        <v>440</v>
      </c>
      <c r="B123" s="91"/>
      <c r="C123" s="91"/>
      <c r="D123" s="91"/>
    </row>
    <row r="124" spans="1:10" ht="15.5" thickTop="1" thickBot="1" x14ac:dyDescent="0.4">
      <c r="A124" s="91"/>
      <c r="B124" s="91"/>
      <c r="C124" s="91"/>
      <c r="D124" s="91"/>
    </row>
    <row r="125" spans="1:10" ht="15.5" thickTop="1" thickBot="1" x14ac:dyDescent="0.4">
      <c r="A125" s="91"/>
      <c r="B125" s="91"/>
      <c r="C125" s="91"/>
      <c r="D125" s="91"/>
    </row>
    <row r="126" spans="1:10" ht="15.5" thickTop="1" thickBot="1" x14ac:dyDescent="0.4">
      <c r="A126" s="91"/>
      <c r="B126" s="91"/>
      <c r="C126" s="91"/>
      <c r="D126" s="91"/>
    </row>
    <row r="127" spans="1:10" ht="15" thickTop="1" x14ac:dyDescent="0.35"/>
  </sheetData>
  <mergeCells count="106">
    <mergeCell ref="A82:J97"/>
    <mergeCell ref="A99:D99"/>
    <mergeCell ref="G99:J99"/>
    <mergeCell ref="A100:D103"/>
    <mergeCell ref="G100:J103"/>
    <mergeCell ref="A73:D73"/>
    <mergeCell ref="G73:J73"/>
    <mergeCell ref="A74:D77"/>
    <mergeCell ref="G74:J77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05:J120"/>
    <mergeCell ref="A122:D122"/>
    <mergeCell ref="A123:D126"/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04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42797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2" customHeight="1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N7" s="31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168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88</v>
      </c>
      <c r="J9" s="104"/>
      <c r="M9" t="s">
        <v>152</v>
      </c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110</v>
      </c>
      <c r="J10" s="104"/>
    </row>
    <row r="11" spans="1:46" x14ac:dyDescent="0.35">
      <c r="A11" s="93" t="s">
        <v>84</v>
      </c>
      <c r="B11" s="93"/>
      <c r="C11" s="93"/>
      <c r="D11" s="96" t="s">
        <v>493</v>
      </c>
      <c r="E11" s="96"/>
      <c r="F11" s="96"/>
      <c r="G11" s="93" t="s">
        <v>83</v>
      </c>
      <c r="H11" s="93"/>
      <c r="I11" s="108" t="s">
        <v>494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  <c r="L12" t="s">
        <v>492</v>
      </c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15</v>
      </c>
      <c r="I13" s="80"/>
      <c r="J13" s="28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1</v>
      </c>
      <c r="E14" s="100"/>
      <c r="F14" s="107" t="s">
        <v>78</v>
      </c>
      <c r="G14" s="107"/>
      <c r="H14" s="100">
        <v>15</v>
      </c>
      <c r="I14" s="100"/>
      <c r="J14" s="28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/>
      <c r="E15" s="106"/>
      <c r="F15" s="107" t="s">
        <v>74</v>
      </c>
      <c r="G15" s="107"/>
      <c r="H15" s="100"/>
      <c r="I15" s="100"/>
      <c r="J15" s="28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/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169</v>
      </c>
      <c r="B17" s="97"/>
      <c r="C17" s="97"/>
      <c r="F17" s="93" t="s">
        <v>67</v>
      </c>
      <c r="G17" s="93"/>
      <c r="H17" s="100">
        <v>2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51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/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/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/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28"/>
      <c r="B28" s="28"/>
      <c r="C28" s="28"/>
      <c r="D28" s="27"/>
      <c r="E28" s="27"/>
      <c r="F28" s="27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155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54</v>
      </c>
    </row>
    <row r="35" spans="1:39" x14ac:dyDescent="0.35">
      <c r="A35" s="93" t="s">
        <v>47</v>
      </c>
      <c r="B35" s="93"/>
      <c r="C35" s="93"/>
      <c r="D35" s="100" t="s">
        <v>56</v>
      </c>
      <c r="E35" s="100"/>
      <c r="AJ35" t="s">
        <v>48</v>
      </c>
    </row>
    <row r="36" spans="1:39" x14ac:dyDescent="0.35">
      <c r="A36" s="93" t="s">
        <v>44</v>
      </c>
      <c r="B36" s="93"/>
      <c r="C36" s="93"/>
      <c r="D36" s="100" t="s">
        <v>55</v>
      </c>
      <c r="E36" s="100"/>
      <c r="AJ36" t="s">
        <v>45</v>
      </c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/>
      <c r="E38" s="100"/>
      <c r="AJ38" t="s">
        <v>2</v>
      </c>
    </row>
    <row r="39" spans="1:39" x14ac:dyDescent="0.35">
      <c r="A39" s="28"/>
      <c r="B39" s="28"/>
      <c r="C39" s="28"/>
      <c r="D39" s="27"/>
      <c r="E39" s="27"/>
    </row>
    <row r="40" spans="1:39" x14ac:dyDescent="0.35">
      <c r="A40" s="97" t="s">
        <v>36</v>
      </c>
      <c r="B40" s="97"/>
      <c r="C40" s="97"/>
    </row>
    <row r="41" spans="1:39" x14ac:dyDescent="0.35">
      <c r="A41" s="98"/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29"/>
      <c r="B44" s="29"/>
      <c r="C44" s="29"/>
      <c r="D44" s="29"/>
      <c r="E44" s="29"/>
      <c r="F44" s="29"/>
      <c r="G44" s="29"/>
      <c r="H44" s="29"/>
      <c r="I44" s="29"/>
      <c r="J44" s="29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116</v>
      </c>
      <c r="B74" s="91"/>
      <c r="C74" s="91"/>
      <c r="D74" s="91"/>
      <c r="G74" s="91" t="s">
        <v>251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x14ac:dyDescent="0.35">
      <c r="A97" s="93"/>
      <c r="B97" s="93"/>
      <c r="C97" s="93"/>
      <c r="D97" s="93"/>
      <c r="E97" s="93"/>
      <c r="F97" s="93"/>
      <c r="G97" s="93"/>
      <c r="H97" s="93"/>
      <c r="I97" s="93"/>
      <c r="J97" s="93"/>
    </row>
    <row r="98" spans="1:10" ht="15" thickBot="1" x14ac:dyDescent="0.4"/>
    <row r="99" spans="1:10" ht="15.5" thickTop="1" thickBot="1" x14ac:dyDescent="0.4">
      <c r="A99" s="85" t="s">
        <v>29</v>
      </c>
      <c r="B99" s="86"/>
      <c r="C99" s="86"/>
      <c r="D99" s="87"/>
      <c r="G99" s="85" t="s">
        <v>29</v>
      </c>
      <c r="H99" s="86"/>
      <c r="I99" s="86"/>
      <c r="J99" s="87"/>
    </row>
    <row r="100" spans="1:10" ht="16.5" customHeight="1" thickTop="1" thickBot="1" x14ac:dyDescent="0.4">
      <c r="A100" s="91" t="s">
        <v>117</v>
      </c>
      <c r="B100" s="91"/>
      <c r="C100" s="91"/>
      <c r="D100" s="91"/>
      <c r="G100" s="91" t="s">
        <v>442</v>
      </c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.5" thickTop="1" thickBot="1" x14ac:dyDescent="0.4">
      <c r="A102" s="91"/>
      <c r="B102" s="91"/>
      <c r="C102" s="91"/>
      <c r="D102" s="91"/>
      <c r="G102" s="91"/>
      <c r="H102" s="91"/>
      <c r="I102" s="91"/>
      <c r="J102" s="91"/>
    </row>
    <row r="103" spans="1:10" ht="15.5" thickTop="1" thickBot="1" x14ac:dyDescent="0.4">
      <c r="A103" s="91"/>
      <c r="B103" s="91"/>
      <c r="C103" s="91"/>
      <c r="D103" s="91"/>
      <c r="G103" s="91"/>
      <c r="H103" s="91"/>
      <c r="I103" s="91"/>
      <c r="J103" s="91"/>
    </row>
    <row r="104" spans="1:10" ht="15" thickTop="1" x14ac:dyDescent="0.35"/>
  </sheetData>
  <mergeCells count="103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100:D103"/>
    <mergeCell ref="G100:J103"/>
    <mergeCell ref="A73:D73"/>
    <mergeCell ref="G73:J73"/>
    <mergeCell ref="A74:D77"/>
    <mergeCell ref="G74:J77"/>
    <mergeCell ref="A82:J97"/>
    <mergeCell ref="A99:D99"/>
    <mergeCell ref="G99:J99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  <dataValidation type="list" allowBlank="1" showInputMessage="1" showErrorMessage="1" sqref="D23:E23">
      <formula1>$AJ$26:$AJ$36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r:id="rId1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02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42797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164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85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162</v>
      </c>
      <c r="E11" s="96"/>
      <c r="F11" s="96"/>
      <c r="G11" s="93" t="s">
        <v>83</v>
      </c>
      <c r="H11" s="93"/>
      <c r="I11" s="108" t="s">
        <v>163</v>
      </c>
      <c r="J11" s="108"/>
      <c r="M11" s="96" t="s">
        <v>344</v>
      </c>
      <c r="N11" s="96"/>
      <c r="O11" s="96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120</v>
      </c>
      <c r="I13" s="80"/>
      <c r="J13" s="2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4</v>
      </c>
      <c r="E14" s="100"/>
      <c r="F14" s="107" t="s">
        <v>78</v>
      </c>
      <c r="G14" s="107"/>
      <c r="H14" s="100"/>
      <c r="I14" s="100"/>
      <c r="J14" s="2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2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4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2"/>
      <c r="B28" s="2"/>
      <c r="C28" s="2"/>
      <c r="D28" s="4"/>
      <c r="E28" s="4"/>
      <c r="F28" s="4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2"/>
      <c r="B39" s="2"/>
      <c r="C39" s="2"/>
      <c r="D39" s="4"/>
      <c r="E39" s="4"/>
    </row>
    <row r="40" spans="1:39" x14ac:dyDescent="0.35">
      <c r="A40" s="97" t="s">
        <v>36</v>
      </c>
      <c r="B40" s="97"/>
      <c r="C40" s="97"/>
    </row>
    <row r="41" spans="1:39" x14ac:dyDescent="0.35">
      <c r="A41" s="98"/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3"/>
      <c r="B44" s="3"/>
      <c r="C44" s="3"/>
      <c r="D44" s="3"/>
      <c r="E44" s="3"/>
      <c r="F44" s="3"/>
      <c r="G44" s="3"/>
      <c r="H44" s="3"/>
      <c r="I44" s="3"/>
      <c r="J44" s="3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125</v>
      </c>
      <c r="B74" s="91"/>
      <c r="C74" s="91"/>
      <c r="D74" s="91"/>
      <c r="G74" s="91" t="s">
        <v>251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0" spans="1:10" x14ac:dyDescent="0.35">
      <c r="A80" s="93"/>
      <c r="B80" s="93"/>
      <c r="C80" s="93"/>
      <c r="D80" s="93"/>
      <c r="E80" s="93"/>
      <c r="F80" s="93"/>
      <c r="G80" s="93"/>
      <c r="H80" s="93"/>
      <c r="I80" s="93"/>
      <c r="J80" s="93"/>
    </row>
    <row r="81" spans="1:10" x14ac:dyDescent="0.35">
      <c r="A81" s="93"/>
      <c r="B81" s="93"/>
      <c r="C81" s="93"/>
      <c r="D81" s="93"/>
      <c r="E81" s="93"/>
      <c r="F81" s="93"/>
      <c r="G81" s="93"/>
      <c r="H81" s="93"/>
      <c r="I81" s="93"/>
      <c r="J81" s="93"/>
    </row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ht="15" thickBot="1" x14ac:dyDescent="0.4"/>
    <row r="97" spans="1:10" ht="15.5" thickTop="1" thickBot="1" x14ac:dyDescent="0.4">
      <c r="A97" s="85" t="s">
        <v>29</v>
      </c>
      <c r="B97" s="86"/>
      <c r="C97" s="86"/>
      <c r="D97" s="87"/>
      <c r="G97" s="85" t="s">
        <v>29</v>
      </c>
      <c r="H97" s="86"/>
      <c r="I97" s="86"/>
      <c r="J97" s="87"/>
    </row>
    <row r="98" spans="1:10" ht="16.5" customHeight="1" thickTop="1" thickBot="1" x14ac:dyDescent="0.4">
      <c r="A98" s="91" t="s">
        <v>28</v>
      </c>
      <c r="B98" s="91"/>
      <c r="C98" s="91"/>
      <c r="D98" s="91"/>
      <c r="G98" s="91" t="s">
        <v>117</v>
      </c>
      <c r="H98" s="91"/>
      <c r="I98" s="91"/>
      <c r="J98" s="91"/>
    </row>
    <row r="99" spans="1:10" ht="15.5" thickTop="1" thickBot="1" x14ac:dyDescent="0.4">
      <c r="A99" s="91"/>
      <c r="B99" s="91"/>
      <c r="C99" s="91"/>
      <c r="D99" s="91"/>
      <c r="G99" s="91"/>
      <c r="H99" s="91"/>
      <c r="I99" s="91"/>
      <c r="J99" s="91"/>
    </row>
    <row r="100" spans="1:10" ht="15.5" thickTop="1" thickBot="1" x14ac:dyDescent="0.4">
      <c r="A100" s="91"/>
      <c r="B100" s="91"/>
      <c r="C100" s="91"/>
      <c r="D100" s="91"/>
      <c r="G100" s="91"/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" thickTop="1" x14ac:dyDescent="0.35"/>
  </sheetData>
  <mergeCells count="104">
    <mergeCell ref="M11:O11"/>
    <mergeCell ref="A97:D97"/>
    <mergeCell ref="G97:J97"/>
    <mergeCell ref="A98:D101"/>
    <mergeCell ref="G98:J101"/>
    <mergeCell ref="A80:J95"/>
    <mergeCell ref="A73:D73"/>
    <mergeCell ref="G73:J73"/>
    <mergeCell ref="A74:D77"/>
    <mergeCell ref="G74:J77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04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42797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2" customHeight="1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N7" s="31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165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88</v>
      </c>
      <c r="J9" s="104"/>
      <c r="M9" t="s">
        <v>152</v>
      </c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498</v>
      </c>
      <c r="E11" s="96"/>
      <c r="F11" s="96"/>
      <c r="G11" s="93" t="s">
        <v>83</v>
      </c>
      <c r="H11" s="93"/>
      <c r="I11" s="108" t="s">
        <v>499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  <c r="L12" s="96" t="s">
        <v>497</v>
      </c>
      <c r="M12" s="96"/>
      <c r="N12" s="96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210</v>
      </c>
      <c r="I13" s="80"/>
      <c r="J13" s="28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7</v>
      </c>
      <c r="E14" s="100"/>
      <c r="F14" s="107" t="s">
        <v>78</v>
      </c>
      <c r="G14" s="107"/>
      <c r="H14" s="100">
        <v>30</v>
      </c>
      <c r="I14" s="100"/>
      <c r="J14" s="28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28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4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51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/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/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/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28"/>
      <c r="B28" s="28"/>
      <c r="C28" s="28"/>
      <c r="D28" s="27"/>
      <c r="E28" s="27"/>
      <c r="F28" s="27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155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28"/>
      <c r="B39" s="28"/>
      <c r="C39" s="28"/>
      <c r="D39" s="27"/>
      <c r="E39" s="27"/>
    </row>
    <row r="40" spans="1:39" x14ac:dyDescent="0.35">
      <c r="A40" s="97" t="s">
        <v>36</v>
      </c>
      <c r="B40" s="97"/>
      <c r="C40" s="97"/>
    </row>
    <row r="41" spans="1:39" x14ac:dyDescent="0.35">
      <c r="A41" s="98"/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29"/>
      <c r="B44" s="29"/>
      <c r="C44" s="29"/>
      <c r="D44" s="29"/>
      <c r="E44" s="29"/>
      <c r="F44" s="29"/>
      <c r="G44" s="29"/>
      <c r="H44" s="29"/>
      <c r="I44" s="29"/>
      <c r="J44" s="29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116</v>
      </c>
      <c r="B74" s="91"/>
      <c r="C74" s="91"/>
      <c r="D74" s="91"/>
      <c r="G74" s="91" t="s">
        <v>251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x14ac:dyDescent="0.35">
      <c r="A97" s="93"/>
      <c r="B97" s="93"/>
      <c r="C97" s="93"/>
      <c r="D97" s="93"/>
      <c r="E97" s="93"/>
      <c r="F97" s="93"/>
      <c r="G97" s="93"/>
      <c r="H97" s="93"/>
      <c r="I97" s="93"/>
      <c r="J97" s="93"/>
    </row>
    <row r="98" spans="1:10" ht="15" thickBot="1" x14ac:dyDescent="0.4"/>
    <row r="99" spans="1:10" ht="15.5" thickTop="1" thickBot="1" x14ac:dyDescent="0.4">
      <c r="A99" s="85" t="s">
        <v>29</v>
      </c>
      <c r="B99" s="86"/>
      <c r="C99" s="86"/>
      <c r="D99" s="87"/>
      <c r="G99" s="85" t="s">
        <v>29</v>
      </c>
      <c r="H99" s="86"/>
      <c r="I99" s="86"/>
      <c r="J99" s="87"/>
    </row>
    <row r="100" spans="1:10" ht="16.5" customHeight="1" thickTop="1" thickBot="1" x14ac:dyDescent="0.4">
      <c r="A100" s="91" t="s">
        <v>411</v>
      </c>
      <c r="B100" s="91"/>
      <c r="C100" s="91"/>
      <c r="D100" s="91"/>
      <c r="G100" s="91" t="s">
        <v>441</v>
      </c>
      <c r="H100" s="91"/>
      <c r="I100" s="91"/>
      <c r="J100" s="91"/>
    </row>
    <row r="101" spans="1:10" ht="15.5" thickTop="1" thickBot="1" x14ac:dyDescent="0.4">
      <c r="A101" s="91"/>
      <c r="B101" s="91"/>
      <c r="C101" s="91"/>
      <c r="D101" s="91"/>
      <c r="G101" s="91"/>
      <c r="H101" s="91"/>
      <c r="I101" s="91"/>
      <c r="J101" s="91"/>
    </row>
    <row r="102" spans="1:10" ht="15.5" thickTop="1" thickBot="1" x14ac:dyDescent="0.4">
      <c r="A102" s="91"/>
      <c r="B102" s="91"/>
      <c r="C102" s="91"/>
      <c r="D102" s="91"/>
      <c r="G102" s="91"/>
      <c r="H102" s="91"/>
      <c r="I102" s="91"/>
      <c r="J102" s="91"/>
    </row>
    <row r="103" spans="1:10" ht="15.5" thickTop="1" thickBot="1" x14ac:dyDescent="0.4">
      <c r="A103" s="91"/>
      <c r="B103" s="91"/>
      <c r="C103" s="91"/>
      <c r="D103" s="91"/>
      <c r="G103" s="91"/>
      <c r="H103" s="91"/>
      <c r="I103" s="91"/>
      <c r="J103" s="91"/>
    </row>
    <row r="104" spans="1:10" ht="15" thickTop="1" x14ac:dyDescent="0.35"/>
  </sheetData>
  <mergeCells count="104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L12:N12"/>
    <mergeCell ref="A100:D103"/>
    <mergeCell ref="G100:J103"/>
    <mergeCell ref="A73:D73"/>
    <mergeCell ref="G73:J73"/>
    <mergeCell ref="A74:D77"/>
    <mergeCell ref="G74:J77"/>
    <mergeCell ref="A82:J97"/>
    <mergeCell ref="A99:D99"/>
    <mergeCell ref="G99:J99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r:id="rId1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7"/>
  <sheetViews>
    <sheetView zoomScale="85" zoomScaleNormal="85" workbookViewId="0">
      <selection activeCell="L2" sqref="L2:M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42797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259</v>
      </c>
    </row>
    <row r="7" spans="1:46" ht="15.5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AK7" t="s">
        <v>96</v>
      </c>
      <c r="AM7" t="s">
        <v>95</v>
      </c>
      <c r="AT7" t="s">
        <v>97</v>
      </c>
    </row>
    <row r="8" spans="1:46" ht="15" thickTop="1" x14ac:dyDescent="0.35">
      <c r="A8" s="109" t="s">
        <v>94</v>
      </c>
      <c r="B8" s="109"/>
      <c r="C8" s="109"/>
      <c r="D8" s="110" t="s">
        <v>124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88</v>
      </c>
      <c r="J9" s="104"/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158</v>
      </c>
      <c r="E11" s="96"/>
      <c r="F11" s="96"/>
      <c r="G11" s="93" t="s">
        <v>83</v>
      </c>
      <c r="H11" s="93"/>
      <c r="I11" s="108" t="s">
        <v>159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f>25*5</f>
        <v>125</v>
      </c>
      <c r="I13" s="80"/>
      <c r="J13" s="2" t="s">
        <v>73</v>
      </c>
      <c r="L13" t="s">
        <v>500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5</v>
      </c>
      <c r="E14" s="100"/>
      <c r="F14" s="107" t="s">
        <v>78</v>
      </c>
      <c r="G14" s="107"/>
      <c r="H14" s="100">
        <v>25</v>
      </c>
      <c r="I14" s="100"/>
      <c r="J14" s="2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25</v>
      </c>
      <c r="I15" s="100"/>
      <c r="J15" s="2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160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4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54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 t="s">
        <v>146</v>
      </c>
      <c r="H25" s="93"/>
      <c r="I25" s="93"/>
    </row>
    <row r="26" spans="1:41" x14ac:dyDescent="0.35">
      <c r="A26" s="93" t="s">
        <v>6</v>
      </c>
      <c r="B26" s="93"/>
      <c r="C26" s="93"/>
      <c r="D26" s="104" t="s">
        <v>76</v>
      </c>
      <c r="E26" s="104"/>
      <c r="F26" s="104"/>
      <c r="G26" s="93" t="s">
        <v>58</v>
      </c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 t="s">
        <v>122</v>
      </c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2"/>
      <c r="B28" s="2"/>
      <c r="C28" s="2"/>
      <c r="D28" s="4"/>
      <c r="E28" s="4"/>
      <c r="F28" s="4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/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55</v>
      </c>
      <c r="E38" s="100"/>
      <c r="AJ38" t="s">
        <v>2</v>
      </c>
    </row>
    <row r="39" spans="1:39" x14ac:dyDescent="0.35">
      <c r="A39" s="2"/>
      <c r="B39" s="2"/>
      <c r="C39" s="2"/>
      <c r="D39" s="4"/>
      <c r="E39" s="4"/>
    </row>
    <row r="40" spans="1:39" x14ac:dyDescent="0.35">
      <c r="A40" s="97" t="s">
        <v>36</v>
      </c>
      <c r="B40" s="97"/>
      <c r="C40" s="97"/>
    </row>
    <row r="41" spans="1:39" x14ac:dyDescent="0.35">
      <c r="A41" s="98"/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3"/>
      <c r="B44" s="3"/>
      <c r="C44" s="3"/>
      <c r="D44" s="3"/>
      <c r="E44" s="3"/>
      <c r="F44" s="3"/>
      <c r="G44" s="3"/>
      <c r="H44" s="3"/>
      <c r="I44" s="3"/>
      <c r="J44" s="3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1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251</v>
      </c>
      <c r="B74" s="91"/>
      <c r="C74" s="91"/>
      <c r="D74" s="91"/>
      <c r="G74" s="91" t="s">
        <v>116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x14ac:dyDescent="0.35">
      <c r="A97" s="93"/>
      <c r="B97" s="93"/>
      <c r="C97" s="93"/>
      <c r="D97" s="93"/>
      <c r="E97" s="93"/>
      <c r="F97" s="93"/>
      <c r="G97" s="93"/>
      <c r="H97" s="93"/>
      <c r="I97" s="93"/>
      <c r="J97" s="93"/>
    </row>
    <row r="98" spans="1:10" ht="15" thickBot="1" x14ac:dyDescent="0.4"/>
    <row r="99" spans="1:10" ht="15.5" thickTop="1" thickBot="1" x14ac:dyDescent="0.4">
      <c r="A99" s="85" t="s">
        <v>29</v>
      </c>
      <c r="B99" s="86"/>
      <c r="C99" s="86"/>
      <c r="D99" s="87"/>
      <c r="F99" s="85" t="s">
        <v>29</v>
      </c>
      <c r="G99" s="86"/>
      <c r="H99" s="86"/>
      <c r="I99" s="87"/>
    </row>
    <row r="100" spans="1:10" ht="16.5" customHeight="1" thickTop="1" thickBot="1" x14ac:dyDescent="0.4">
      <c r="A100" s="91" t="s">
        <v>128</v>
      </c>
      <c r="B100" s="91"/>
      <c r="C100" s="91"/>
      <c r="D100" s="91"/>
      <c r="F100" s="91" t="s">
        <v>117</v>
      </c>
      <c r="G100" s="91"/>
      <c r="H100" s="91"/>
      <c r="I100" s="91"/>
    </row>
    <row r="101" spans="1:10" ht="15.5" thickTop="1" thickBot="1" x14ac:dyDescent="0.4">
      <c r="A101" s="91"/>
      <c r="B101" s="91"/>
      <c r="C101" s="91"/>
      <c r="D101" s="91"/>
      <c r="F101" s="91"/>
      <c r="G101" s="91"/>
      <c r="H101" s="91"/>
      <c r="I101" s="91"/>
    </row>
    <row r="102" spans="1:10" ht="15.5" thickTop="1" thickBot="1" x14ac:dyDescent="0.4">
      <c r="A102" s="91"/>
      <c r="B102" s="91"/>
      <c r="C102" s="91"/>
      <c r="D102" s="91"/>
      <c r="F102" s="91"/>
      <c r="G102" s="91"/>
      <c r="H102" s="91"/>
      <c r="I102" s="91"/>
    </row>
    <row r="103" spans="1:10" ht="15.5" thickTop="1" thickBot="1" x14ac:dyDescent="0.4">
      <c r="A103" s="91"/>
      <c r="B103" s="91"/>
      <c r="C103" s="91"/>
      <c r="D103" s="91"/>
      <c r="F103" s="91"/>
      <c r="G103" s="91"/>
      <c r="H103" s="91"/>
      <c r="I103" s="91"/>
    </row>
    <row r="104" spans="1:10" ht="15" thickTop="1" x14ac:dyDescent="0.35"/>
    <row r="106" spans="1:10" x14ac:dyDescent="0.35">
      <c r="A106" s="93"/>
      <c r="B106" s="93"/>
      <c r="C106" s="93"/>
      <c r="D106" s="93"/>
      <c r="E106" s="93"/>
      <c r="F106" s="93"/>
      <c r="G106" s="93"/>
      <c r="H106" s="93"/>
      <c r="I106" s="93"/>
      <c r="J106" s="93"/>
    </row>
    <row r="107" spans="1:10" x14ac:dyDescent="0.35">
      <c r="A107" s="93"/>
      <c r="B107" s="93"/>
      <c r="C107" s="93"/>
      <c r="D107" s="93"/>
      <c r="E107" s="93"/>
      <c r="F107" s="93"/>
      <c r="G107" s="93"/>
      <c r="H107" s="93"/>
      <c r="I107" s="93"/>
      <c r="J107" s="93"/>
    </row>
    <row r="108" spans="1:10" x14ac:dyDescent="0.35">
      <c r="A108" s="93"/>
      <c r="B108" s="93"/>
      <c r="C108" s="93"/>
      <c r="D108" s="93"/>
      <c r="E108" s="93"/>
      <c r="F108" s="93"/>
      <c r="G108" s="93"/>
      <c r="H108" s="93"/>
      <c r="I108" s="93"/>
      <c r="J108" s="93"/>
    </row>
    <row r="109" spans="1:10" x14ac:dyDescent="0.35">
      <c r="A109" s="93"/>
      <c r="B109" s="93"/>
      <c r="C109" s="93"/>
      <c r="D109" s="93"/>
      <c r="E109" s="93"/>
      <c r="F109" s="93"/>
      <c r="G109" s="93"/>
      <c r="H109" s="93"/>
      <c r="I109" s="93"/>
      <c r="J109" s="93"/>
    </row>
    <row r="110" spans="1:10" x14ac:dyDescent="0.35">
      <c r="A110" s="93"/>
      <c r="B110" s="93"/>
      <c r="C110" s="93"/>
      <c r="D110" s="93"/>
      <c r="E110" s="93"/>
      <c r="F110" s="93"/>
      <c r="G110" s="93"/>
      <c r="H110" s="93"/>
      <c r="I110" s="93"/>
      <c r="J110" s="93"/>
    </row>
    <row r="111" spans="1:10" x14ac:dyDescent="0.35">
      <c r="A111" s="93"/>
      <c r="B111" s="93"/>
      <c r="C111" s="93"/>
      <c r="D111" s="93"/>
      <c r="E111" s="93"/>
      <c r="F111" s="93"/>
      <c r="G111" s="93"/>
      <c r="H111" s="93"/>
      <c r="I111" s="93"/>
      <c r="J111" s="93"/>
    </row>
    <row r="112" spans="1:10" x14ac:dyDescent="0.35">
      <c r="A112" s="93"/>
      <c r="B112" s="93"/>
      <c r="C112" s="93"/>
      <c r="D112" s="93"/>
      <c r="E112" s="93"/>
      <c r="F112" s="93"/>
      <c r="G112" s="93"/>
      <c r="H112" s="93"/>
      <c r="I112" s="93"/>
      <c r="J112" s="93"/>
    </row>
    <row r="113" spans="1:10" x14ac:dyDescent="0.35">
      <c r="A113" s="93"/>
      <c r="B113" s="93"/>
      <c r="C113" s="93"/>
      <c r="D113" s="93"/>
      <c r="E113" s="93"/>
      <c r="F113" s="93"/>
      <c r="G113" s="93"/>
      <c r="H113" s="93"/>
      <c r="I113" s="93"/>
      <c r="J113" s="93"/>
    </row>
    <row r="114" spans="1:10" x14ac:dyDescent="0.35">
      <c r="A114" s="93"/>
      <c r="B114" s="93"/>
      <c r="C114" s="93"/>
      <c r="D114" s="93"/>
      <c r="E114" s="93"/>
      <c r="F114" s="93"/>
      <c r="G114" s="93"/>
      <c r="H114" s="93"/>
      <c r="I114" s="93"/>
      <c r="J114" s="93"/>
    </row>
    <row r="115" spans="1:10" x14ac:dyDescent="0.35">
      <c r="A115" s="93"/>
      <c r="B115" s="93"/>
      <c r="C115" s="93"/>
      <c r="D115" s="93"/>
      <c r="E115" s="93"/>
      <c r="F115" s="93"/>
      <c r="G115" s="93"/>
      <c r="H115" s="93"/>
      <c r="I115" s="93"/>
      <c r="J115" s="93"/>
    </row>
    <row r="116" spans="1:10" x14ac:dyDescent="0.35">
      <c r="A116" s="93"/>
      <c r="B116" s="93"/>
      <c r="C116" s="93"/>
      <c r="D116" s="93"/>
      <c r="E116" s="93"/>
      <c r="F116" s="93"/>
      <c r="G116" s="93"/>
      <c r="H116" s="93"/>
      <c r="I116" s="93"/>
      <c r="J116" s="93"/>
    </row>
    <row r="117" spans="1:10" x14ac:dyDescent="0.35">
      <c r="A117" s="93"/>
      <c r="B117" s="93"/>
      <c r="C117" s="93"/>
      <c r="D117" s="93"/>
      <c r="E117" s="93"/>
      <c r="F117" s="93"/>
      <c r="G117" s="93"/>
      <c r="H117" s="93"/>
      <c r="I117" s="93"/>
      <c r="J117" s="93"/>
    </row>
    <row r="118" spans="1:10" x14ac:dyDescent="0.35">
      <c r="A118" s="93"/>
      <c r="B118" s="93"/>
      <c r="C118" s="93"/>
      <c r="D118" s="93"/>
      <c r="E118" s="93"/>
      <c r="F118" s="93"/>
      <c r="G118" s="93"/>
      <c r="H118" s="93"/>
      <c r="I118" s="93"/>
      <c r="J118" s="93"/>
    </row>
    <row r="119" spans="1:10" x14ac:dyDescent="0.35">
      <c r="A119" s="93"/>
      <c r="B119" s="93"/>
      <c r="C119" s="93"/>
      <c r="D119" s="93"/>
      <c r="E119" s="93"/>
      <c r="F119" s="93"/>
      <c r="G119" s="93"/>
      <c r="H119" s="93"/>
      <c r="I119" s="93"/>
      <c r="J119" s="93"/>
    </row>
    <row r="120" spans="1:10" x14ac:dyDescent="0.35">
      <c r="A120" s="93"/>
      <c r="B120" s="93"/>
      <c r="C120" s="93"/>
      <c r="D120" s="93"/>
      <c r="E120" s="93"/>
      <c r="F120" s="93"/>
      <c r="G120" s="93"/>
      <c r="H120" s="93"/>
      <c r="I120" s="93"/>
      <c r="J120" s="93"/>
    </row>
    <row r="121" spans="1:10" ht="15" thickBot="1" x14ac:dyDescent="0.4">
      <c r="A121" s="93"/>
      <c r="B121" s="93"/>
      <c r="C121" s="93"/>
      <c r="D121" s="93"/>
      <c r="E121" s="93"/>
      <c r="F121" s="93"/>
      <c r="G121" s="93"/>
      <c r="H121" s="93"/>
      <c r="I121" s="93"/>
      <c r="J121" s="93"/>
    </row>
    <row r="122" spans="1:10" ht="15.5" thickTop="1" thickBot="1" x14ac:dyDescent="0.4">
      <c r="D122" s="85" t="s">
        <v>29</v>
      </c>
      <c r="E122" s="86"/>
      <c r="F122" s="86"/>
      <c r="G122" s="87"/>
    </row>
    <row r="123" spans="1:10" ht="15.5" thickTop="1" thickBot="1" x14ac:dyDescent="0.4">
      <c r="D123" s="91" t="s">
        <v>252</v>
      </c>
      <c r="E123" s="91"/>
      <c r="F123" s="91"/>
      <c r="G123" s="91"/>
    </row>
    <row r="124" spans="1:10" ht="15.5" thickTop="1" thickBot="1" x14ac:dyDescent="0.4">
      <c r="D124" s="91"/>
      <c r="E124" s="91"/>
      <c r="F124" s="91"/>
      <c r="G124" s="91"/>
    </row>
    <row r="125" spans="1:10" ht="15.5" thickTop="1" thickBot="1" x14ac:dyDescent="0.4">
      <c r="D125" s="91"/>
      <c r="E125" s="91"/>
      <c r="F125" s="91"/>
      <c r="G125" s="91"/>
    </row>
    <row r="126" spans="1:10" ht="15.5" thickTop="1" thickBot="1" x14ac:dyDescent="0.4">
      <c r="D126" s="91"/>
      <c r="E126" s="91"/>
      <c r="F126" s="91"/>
      <c r="G126" s="91"/>
    </row>
    <row r="127" spans="1:10" ht="15" thickTop="1" x14ac:dyDescent="0.35"/>
    <row r="147" ht="16.5" customHeight="1" x14ac:dyDescent="0.35"/>
  </sheetData>
  <mergeCells count="106">
    <mergeCell ref="A100:D103"/>
    <mergeCell ref="F100:I103"/>
    <mergeCell ref="A106:J121"/>
    <mergeCell ref="D122:G122"/>
    <mergeCell ref="D123:G126"/>
    <mergeCell ref="A73:D73"/>
    <mergeCell ref="G73:J73"/>
    <mergeCell ref="A74:D77"/>
    <mergeCell ref="G74:J77"/>
    <mergeCell ref="A82:J97"/>
    <mergeCell ref="A99:D99"/>
    <mergeCell ref="F99:I99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  <dataValidation type="list" allowBlank="1" showInputMessage="1" showErrorMessage="1" sqref="D16:E16">
      <formula1>$AT$2:$AT$7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04"/>
  <sheetViews>
    <sheetView zoomScale="85" zoomScaleNormal="85" workbookViewId="0">
      <selection activeCell="L13" sqref="L13:N13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42797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2" customHeight="1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N7" s="31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120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88</v>
      </c>
      <c r="J9" s="104"/>
      <c r="M9" t="s">
        <v>152</v>
      </c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110</v>
      </c>
      <c r="J10" s="104"/>
    </row>
    <row r="11" spans="1:46" x14ac:dyDescent="0.35">
      <c r="A11" s="93" t="s">
        <v>84</v>
      </c>
      <c r="B11" s="93"/>
      <c r="C11" s="93"/>
      <c r="D11" s="96" t="s">
        <v>153</v>
      </c>
      <c r="E11" s="96"/>
      <c r="F11" s="96"/>
      <c r="G11" s="93" t="s">
        <v>83</v>
      </c>
      <c r="H11" s="93"/>
      <c r="I11" s="108" t="s">
        <v>154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120</v>
      </c>
      <c r="I13" s="80"/>
      <c r="J13" s="2" t="s">
        <v>73</v>
      </c>
      <c r="L13" s="96" t="s">
        <v>495</v>
      </c>
      <c r="M13" s="96"/>
      <c r="N13" s="96"/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4</v>
      </c>
      <c r="E14" s="100"/>
      <c r="F14" s="107" t="s">
        <v>78</v>
      </c>
      <c r="G14" s="107"/>
      <c r="H14" s="100"/>
      <c r="I14" s="100"/>
      <c r="J14" s="2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109</v>
      </c>
      <c r="E15" s="106"/>
      <c r="F15" s="107" t="s">
        <v>74</v>
      </c>
      <c r="G15" s="107"/>
      <c r="H15" s="100">
        <v>30</v>
      </c>
      <c r="I15" s="100"/>
      <c r="J15" s="2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/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4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48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/>
      <c r="H25" s="93"/>
      <c r="I25" s="93"/>
    </row>
    <row r="26" spans="1:41" x14ac:dyDescent="0.35">
      <c r="A26" s="93" t="s">
        <v>6</v>
      </c>
      <c r="B26" s="93"/>
      <c r="C26" s="93"/>
      <c r="D26" s="104" t="s">
        <v>4</v>
      </c>
      <c r="E26" s="104"/>
      <c r="F26" s="104"/>
      <c r="G26" s="93"/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/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2"/>
      <c r="B28" s="2"/>
      <c r="C28" s="2"/>
      <c r="D28" s="4"/>
      <c r="E28" s="4"/>
      <c r="F28" s="4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155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2"/>
      <c r="B39" s="2"/>
      <c r="C39" s="2"/>
      <c r="D39" s="4"/>
      <c r="E39" s="4"/>
    </row>
    <row r="40" spans="1:39" x14ac:dyDescent="0.35">
      <c r="A40" s="97" t="s">
        <v>36</v>
      </c>
      <c r="B40" s="97"/>
      <c r="C40" s="97"/>
    </row>
    <row r="41" spans="1:39" x14ac:dyDescent="0.35">
      <c r="A41" s="98"/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3"/>
      <c r="B44" s="3"/>
      <c r="C44" s="3"/>
      <c r="D44" s="3"/>
      <c r="E44" s="3"/>
      <c r="F44" s="3"/>
      <c r="G44" s="3"/>
      <c r="H44" s="3"/>
      <c r="I44" s="3"/>
      <c r="J44" s="3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115</v>
      </c>
      <c r="B74" s="91"/>
      <c r="C74" s="91"/>
      <c r="D74" s="91"/>
      <c r="G74" s="91" t="s">
        <v>116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x14ac:dyDescent="0.35">
      <c r="A97" s="93"/>
      <c r="B97" s="93"/>
      <c r="C97" s="93"/>
      <c r="D97" s="93"/>
      <c r="E97" s="93"/>
      <c r="F97" s="93"/>
      <c r="G97" s="93"/>
      <c r="H97" s="93"/>
      <c r="I97" s="93"/>
      <c r="J97" s="93"/>
    </row>
    <row r="98" spans="1:10" ht="15" thickBot="1" x14ac:dyDescent="0.4"/>
    <row r="99" spans="1:10" ht="15.5" thickTop="1" thickBot="1" x14ac:dyDescent="0.4">
      <c r="A99" s="85" t="s">
        <v>29</v>
      </c>
      <c r="B99" s="86"/>
      <c r="C99" s="86"/>
      <c r="D99" s="87"/>
      <c r="F99" s="85" t="s">
        <v>29</v>
      </c>
      <c r="G99" s="86"/>
      <c r="H99" s="86"/>
      <c r="I99" s="87"/>
    </row>
    <row r="100" spans="1:10" ht="16.5" customHeight="1" thickTop="1" thickBot="1" x14ac:dyDescent="0.4">
      <c r="A100" s="91" t="s">
        <v>250</v>
      </c>
      <c r="B100" s="91"/>
      <c r="C100" s="91"/>
      <c r="D100" s="91"/>
      <c r="F100" s="91" t="s">
        <v>251</v>
      </c>
      <c r="G100" s="91"/>
      <c r="H100" s="91"/>
      <c r="I100" s="91"/>
    </row>
    <row r="101" spans="1:10" ht="15.5" thickTop="1" thickBot="1" x14ac:dyDescent="0.4">
      <c r="A101" s="91"/>
      <c r="B101" s="91"/>
      <c r="C101" s="91"/>
      <c r="D101" s="91"/>
      <c r="F101" s="91"/>
      <c r="G101" s="91"/>
      <c r="H101" s="91"/>
      <c r="I101" s="91"/>
    </row>
    <row r="102" spans="1:10" ht="15.5" thickTop="1" thickBot="1" x14ac:dyDescent="0.4">
      <c r="A102" s="91"/>
      <c r="B102" s="91"/>
      <c r="C102" s="91"/>
      <c r="D102" s="91"/>
      <c r="F102" s="91"/>
      <c r="G102" s="91"/>
      <c r="H102" s="91"/>
      <c r="I102" s="91"/>
    </row>
    <row r="103" spans="1:10" ht="15.5" thickTop="1" thickBot="1" x14ac:dyDescent="0.4">
      <c r="A103" s="91"/>
      <c r="B103" s="91"/>
      <c r="C103" s="91"/>
      <c r="D103" s="91"/>
      <c r="F103" s="91"/>
      <c r="G103" s="91"/>
      <c r="H103" s="91"/>
      <c r="I103" s="91"/>
    </row>
    <row r="104" spans="1:10" ht="15" thickTop="1" x14ac:dyDescent="0.35"/>
  </sheetData>
  <mergeCells count="104">
    <mergeCell ref="A82:J97"/>
    <mergeCell ref="A99:D99"/>
    <mergeCell ref="F99:I99"/>
    <mergeCell ref="A100:D103"/>
    <mergeCell ref="F100:I103"/>
    <mergeCell ref="A73:D73"/>
    <mergeCell ref="G73:J73"/>
    <mergeCell ref="A74:D77"/>
    <mergeCell ref="G74:J77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L13:N13"/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</mergeCells>
  <dataValidations disablePrompts="1"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r:id="rId1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04"/>
  <sheetViews>
    <sheetView zoomScale="85" zoomScaleNormal="85" workbookViewId="0">
      <selection activeCell="A12" sqref="A12:J12"/>
    </sheetView>
  </sheetViews>
  <sheetFormatPr baseColWidth="10" defaultRowHeight="14.5" x14ac:dyDescent="0.35"/>
  <cols>
    <col min="3" max="3" width="17.36328125" customWidth="1"/>
    <col min="4" max="4" width="13.6328125" customWidth="1"/>
    <col min="5" max="5" width="19.90625" customWidth="1"/>
    <col min="8" max="8" width="13.36328125" customWidth="1"/>
    <col min="9" max="9" width="14" customWidth="1"/>
  </cols>
  <sheetData>
    <row r="1" spans="1:46" x14ac:dyDescent="0.35">
      <c r="A1" s="93"/>
      <c r="B1" s="93"/>
      <c r="C1" s="93"/>
      <c r="D1" s="94" t="s">
        <v>27</v>
      </c>
      <c r="E1" s="94"/>
      <c r="F1" s="94"/>
      <c r="G1" s="94"/>
      <c r="H1" s="93"/>
      <c r="I1" s="93"/>
      <c r="J1" s="93"/>
    </row>
    <row r="2" spans="1:46" x14ac:dyDescent="0.35">
      <c r="A2" s="93"/>
      <c r="B2" s="93"/>
      <c r="C2" s="93"/>
      <c r="D2" s="94"/>
      <c r="E2" s="94"/>
      <c r="F2" s="94"/>
      <c r="G2" s="94"/>
      <c r="H2" s="93"/>
      <c r="I2" s="93"/>
      <c r="J2" s="93"/>
      <c r="L2" s="105" t="s">
        <v>114</v>
      </c>
      <c r="M2" s="105"/>
      <c r="AK2" t="s">
        <v>90</v>
      </c>
      <c r="AM2" t="s">
        <v>85</v>
      </c>
      <c r="AP2" t="s">
        <v>113</v>
      </c>
      <c r="AT2" t="s">
        <v>112</v>
      </c>
    </row>
    <row r="3" spans="1:46" ht="15" thickBot="1" x14ac:dyDescent="0.4">
      <c r="A3" s="93"/>
      <c r="B3" s="93"/>
      <c r="C3" s="93"/>
      <c r="D3" s="94"/>
      <c r="E3" s="94"/>
      <c r="F3" s="94"/>
      <c r="G3" s="94"/>
      <c r="H3" s="93"/>
      <c r="I3" s="93"/>
      <c r="J3" s="93"/>
      <c r="AK3" t="s">
        <v>111</v>
      </c>
      <c r="AM3" t="s">
        <v>110</v>
      </c>
      <c r="AP3" t="s">
        <v>109</v>
      </c>
      <c r="AT3" t="s">
        <v>108</v>
      </c>
    </row>
    <row r="4" spans="1:46" ht="15.5" thickTop="1" thickBot="1" x14ac:dyDescent="0.4">
      <c r="A4" s="79" t="s">
        <v>26</v>
      </c>
      <c r="B4" s="79"/>
      <c r="C4" s="79"/>
      <c r="D4" s="79"/>
      <c r="E4" s="79"/>
      <c r="F4" s="79"/>
      <c r="G4" s="79" t="s">
        <v>25</v>
      </c>
      <c r="H4" s="79"/>
      <c r="I4" s="92">
        <v>42797</v>
      </c>
      <c r="J4" s="79"/>
      <c r="AK4" t="s">
        <v>107</v>
      </c>
      <c r="AM4" t="s">
        <v>106</v>
      </c>
      <c r="AP4" t="s">
        <v>105</v>
      </c>
      <c r="AT4" t="s">
        <v>104</v>
      </c>
    </row>
    <row r="5" spans="1:46" ht="15.5" thickTop="1" thickBot="1" x14ac:dyDescent="0.4">
      <c r="A5" s="79" t="s">
        <v>24</v>
      </c>
      <c r="B5" s="79"/>
      <c r="C5" s="79" t="s">
        <v>103</v>
      </c>
      <c r="D5" s="79"/>
      <c r="E5" s="79"/>
      <c r="F5" s="79"/>
      <c r="G5" s="79" t="s">
        <v>22</v>
      </c>
      <c r="H5" s="79"/>
      <c r="I5" s="92" t="s">
        <v>21</v>
      </c>
      <c r="J5" s="79"/>
      <c r="AK5" t="s">
        <v>102</v>
      </c>
      <c r="AM5" t="s">
        <v>101</v>
      </c>
      <c r="AP5" t="s">
        <v>100</v>
      </c>
      <c r="AT5" t="s">
        <v>99</v>
      </c>
    </row>
    <row r="6" spans="1:46" ht="15.5" thickTop="1" thickBot="1" x14ac:dyDescent="0.4">
      <c r="A6" s="79" t="s">
        <v>20</v>
      </c>
      <c r="B6" s="79"/>
      <c r="C6" s="79" t="s">
        <v>19</v>
      </c>
      <c r="D6" s="79"/>
      <c r="E6" s="79"/>
      <c r="F6" s="79"/>
      <c r="G6" s="79" t="s">
        <v>18</v>
      </c>
      <c r="H6" s="79"/>
      <c r="I6" s="79"/>
      <c r="J6" s="79"/>
      <c r="AK6" t="s">
        <v>98</v>
      </c>
      <c r="AM6" t="s">
        <v>88</v>
      </c>
      <c r="AP6" t="s">
        <v>119</v>
      </c>
      <c r="AT6" t="s">
        <v>97</v>
      </c>
    </row>
    <row r="7" spans="1:46" ht="12" customHeight="1" thickTop="1" thickBot="1" x14ac:dyDescent="0.4">
      <c r="A7" s="79" t="s">
        <v>17</v>
      </c>
      <c r="B7" s="79"/>
      <c r="C7" s="85" t="s">
        <v>151</v>
      </c>
      <c r="D7" s="86"/>
      <c r="E7" s="86"/>
      <c r="F7" s="86"/>
      <c r="G7" s="86"/>
      <c r="H7" s="86"/>
      <c r="I7" s="86"/>
      <c r="J7" s="87"/>
      <c r="N7" s="31"/>
      <c r="AK7" t="s">
        <v>96</v>
      </c>
      <c r="AM7" t="s">
        <v>95</v>
      </c>
    </row>
    <row r="8" spans="1:46" ht="15" thickTop="1" x14ac:dyDescent="0.35">
      <c r="A8" s="109" t="s">
        <v>94</v>
      </c>
      <c r="B8" s="109"/>
      <c r="C8" s="109"/>
      <c r="D8" s="110" t="s">
        <v>247</v>
      </c>
      <c r="E8" s="110"/>
      <c r="F8" s="110"/>
      <c r="G8" s="110"/>
      <c r="H8" s="110"/>
      <c r="I8" s="110"/>
      <c r="J8" s="110"/>
      <c r="AK8" t="s">
        <v>93</v>
      </c>
      <c r="AS8" t="s">
        <v>92</v>
      </c>
    </row>
    <row r="9" spans="1:46" x14ac:dyDescent="0.35">
      <c r="A9" s="93" t="s">
        <v>91</v>
      </c>
      <c r="B9" s="93"/>
      <c r="C9" s="93"/>
      <c r="D9" s="104" t="s">
        <v>90</v>
      </c>
      <c r="E9" s="104"/>
      <c r="F9" s="104"/>
      <c r="G9" s="107" t="s">
        <v>89</v>
      </c>
      <c r="H9" s="107"/>
      <c r="I9" s="104" t="s">
        <v>88</v>
      </c>
      <c r="J9" s="104"/>
      <c r="M9" t="s">
        <v>152</v>
      </c>
      <c r="AS9" t="s">
        <v>68</v>
      </c>
    </row>
    <row r="10" spans="1:46" x14ac:dyDescent="0.35">
      <c r="A10" s="93" t="s">
        <v>87</v>
      </c>
      <c r="B10" s="93"/>
      <c r="C10" s="93"/>
      <c r="D10" s="100"/>
      <c r="E10" s="100"/>
      <c r="F10" s="100"/>
      <c r="G10" s="107" t="s">
        <v>86</v>
      </c>
      <c r="H10" s="107"/>
      <c r="I10" s="104" t="s">
        <v>85</v>
      </c>
      <c r="J10" s="104"/>
    </row>
    <row r="11" spans="1:46" x14ac:dyDescent="0.35">
      <c r="A11" s="93" t="s">
        <v>84</v>
      </c>
      <c r="B11" s="93"/>
      <c r="C11" s="93"/>
      <c r="D11" s="96" t="s">
        <v>248</v>
      </c>
      <c r="E11" s="96"/>
      <c r="F11" s="96"/>
      <c r="G11" s="93" t="s">
        <v>83</v>
      </c>
      <c r="H11" s="93"/>
      <c r="I11" s="108" t="s">
        <v>249</v>
      </c>
      <c r="J11" s="108"/>
    </row>
    <row r="12" spans="1:46" x14ac:dyDescent="0.35">
      <c r="A12" s="101" t="s">
        <v>314</v>
      </c>
      <c r="B12" s="102"/>
      <c r="C12" s="102"/>
      <c r="D12" s="102"/>
      <c r="E12" s="102"/>
      <c r="F12" s="102"/>
      <c r="G12" s="102"/>
      <c r="H12" s="102"/>
      <c r="I12" s="102"/>
      <c r="J12" s="102"/>
    </row>
    <row r="13" spans="1:46" x14ac:dyDescent="0.35">
      <c r="A13" s="93" t="s">
        <v>82</v>
      </c>
      <c r="B13" s="93"/>
      <c r="C13" s="93"/>
      <c r="D13" s="80">
        <v>1</v>
      </c>
      <c r="E13" s="80"/>
      <c r="F13" s="80" t="s">
        <v>81</v>
      </c>
      <c r="G13" s="80"/>
      <c r="H13" s="80">
        <v>210</v>
      </c>
      <c r="I13" s="80"/>
      <c r="J13" s="33" t="s">
        <v>73</v>
      </c>
      <c r="AK13" t="s">
        <v>80</v>
      </c>
      <c r="AN13" t="s">
        <v>4</v>
      </c>
    </row>
    <row r="14" spans="1:46" x14ac:dyDescent="0.35">
      <c r="A14" s="93" t="s">
        <v>79</v>
      </c>
      <c r="B14" s="93"/>
      <c r="C14" s="93"/>
      <c r="D14" s="100">
        <v>7</v>
      </c>
      <c r="E14" s="100"/>
      <c r="F14" s="107" t="s">
        <v>78</v>
      </c>
      <c r="G14" s="107"/>
      <c r="H14" s="100">
        <v>30</v>
      </c>
      <c r="I14" s="100"/>
      <c r="J14" s="33" t="s">
        <v>73</v>
      </c>
      <c r="AK14" t="s">
        <v>77</v>
      </c>
      <c r="AN14" t="s">
        <v>76</v>
      </c>
    </row>
    <row r="15" spans="1:46" x14ac:dyDescent="0.35">
      <c r="A15" s="93" t="s">
        <v>75</v>
      </c>
      <c r="B15" s="93"/>
      <c r="C15" s="93"/>
      <c r="D15" s="106" t="s">
        <v>105</v>
      </c>
      <c r="E15" s="106"/>
      <c r="F15" s="107" t="s">
        <v>74</v>
      </c>
      <c r="G15" s="107"/>
      <c r="H15" s="100">
        <v>30</v>
      </c>
      <c r="I15" s="100"/>
      <c r="J15" s="33" t="s">
        <v>73</v>
      </c>
      <c r="AK15" t="s">
        <v>72</v>
      </c>
      <c r="AN15" t="s">
        <v>71</v>
      </c>
    </row>
    <row r="16" spans="1:46" x14ac:dyDescent="0.35">
      <c r="A16" s="93" t="s">
        <v>70</v>
      </c>
      <c r="B16" s="93"/>
      <c r="C16" s="93"/>
      <c r="D16" s="100" t="s">
        <v>97</v>
      </c>
      <c r="E16" s="100"/>
      <c r="F16" s="93" t="s">
        <v>69</v>
      </c>
      <c r="G16" s="93"/>
      <c r="H16" s="100" t="s">
        <v>68</v>
      </c>
      <c r="I16" s="100"/>
      <c r="AN16" t="s">
        <v>41</v>
      </c>
    </row>
    <row r="17" spans="1:41" x14ac:dyDescent="0.35">
      <c r="A17" s="97" t="s">
        <v>36</v>
      </c>
      <c r="B17" s="97"/>
      <c r="C17" s="97"/>
      <c r="F17" s="93" t="s">
        <v>67</v>
      </c>
      <c r="G17" s="93"/>
      <c r="H17" s="100">
        <v>4</v>
      </c>
      <c r="I17" s="100"/>
      <c r="AN17" t="s">
        <v>66</v>
      </c>
    </row>
    <row r="18" spans="1:41" x14ac:dyDescent="0.35">
      <c r="AN18" t="s">
        <v>65</v>
      </c>
    </row>
    <row r="19" spans="1:41" x14ac:dyDescent="0.35">
      <c r="A19" s="99" t="s">
        <v>64</v>
      </c>
      <c r="B19" s="99"/>
      <c r="C19" s="99"/>
      <c r="D19" s="99"/>
      <c r="E19" s="99"/>
      <c r="F19" s="99"/>
      <c r="G19" s="99"/>
      <c r="H19" s="99"/>
      <c r="I19" s="99"/>
      <c r="J19" s="99"/>
      <c r="AN19" t="s">
        <v>63</v>
      </c>
    </row>
    <row r="20" spans="1:41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</row>
    <row r="22" spans="1:41" x14ac:dyDescent="0.35">
      <c r="A22" s="101" t="s">
        <v>62</v>
      </c>
      <c r="B22" s="102"/>
      <c r="C22" s="102"/>
      <c r="D22" s="102"/>
      <c r="E22" s="102"/>
      <c r="F22" s="102"/>
      <c r="G22" s="102"/>
      <c r="H22" s="102"/>
      <c r="I22" s="102"/>
      <c r="J22" s="102"/>
    </row>
    <row r="23" spans="1:41" x14ac:dyDescent="0.35">
      <c r="A23" s="93" t="s">
        <v>61</v>
      </c>
      <c r="B23" s="93"/>
      <c r="C23" s="93"/>
      <c r="D23" s="96" t="s">
        <v>51</v>
      </c>
      <c r="E23" s="96"/>
    </row>
    <row r="24" spans="1:41" x14ac:dyDescent="0.35">
      <c r="A24" s="93" t="s">
        <v>145</v>
      </c>
      <c r="B24" s="93"/>
      <c r="C24" s="93"/>
      <c r="D24" s="93"/>
      <c r="E24" s="93"/>
      <c r="F24" s="100"/>
      <c r="G24" s="100"/>
    </row>
    <row r="25" spans="1:41" x14ac:dyDescent="0.35">
      <c r="A25" s="93" t="s">
        <v>6</v>
      </c>
      <c r="B25" s="93"/>
      <c r="C25" s="93"/>
      <c r="D25" s="104"/>
      <c r="E25" s="104"/>
      <c r="F25" s="104"/>
      <c r="G25" s="93"/>
      <c r="H25" s="93"/>
      <c r="I25" s="93"/>
    </row>
    <row r="26" spans="1:41" x14ac:dyDescent="0.35">
      <c r="A26" s="93" t="s">
        <v>6</v>
      </c>
      <c r="B26" s="93"/>
      <c r="C26" s="93"/>
      <c r="D26" s="104"/>
      <c r="E26" s="104"/>
      <c r="F26" s="104"/>
      <c r="G26" s="93"/>
      <c r="H26" s="93"/>
      <c r="I26" s="93"/>
      <c r="AJ26" t="s">
        <v>57</v>
      </c>
      <c r="AK26" t="s">
        <v>42</v>
      </c>
      <c r="AM26" t="s">
        <v>56</v>
      </c>
      <c r="AO26" t="s">
        <v>55</v>
      </c>
    </row>
    <row r="27" spans="1:41" x14ac:dyDescent="0.35">
      <c r="A27" s="93" t="s">
        <v>6</v>
      </c>
      <c r="B27" s="93"/>
      <c r="C27" s="93"/>
      <c r="D27" s="104"/>
      <c r="E27" s="104"/>
      <c r="F27" s="104"/>
      <c r="G27" s="93"/>
      <c r="H27" s="93"/>
      <c r="I27" s="93"/>
      <c r="AJ27" t="s">
        <v>54</v>
      </c>
      <c r="AK27" t="s">
        <v>53</v>
      </c>
      <c r="AM27" t="s">
        <v>52</v>
      </c>
      <c r="AO27" t="s">
        <v>40</v>
      </c>
    </row>
    <row r="28" spans="1:41" x14ac:dyDescent="0.35">
      <c r="A28" s="33"/>
      <c r="B28" s="33"/>
      <c r="C28" s="33"/>
      <c r="D28" s="32"/>
      <c r="E28" s="32"/>
      <c r="F28" s="32"/>
      <c r="AM28" t="s">
        <v>46</v>
      </c>
    </row>
    <row r="29" spans="1:41" x14ac:dyDescent="0.35">
      <c r="A29" s="97" t="s">
        <v>36</v>
      </c>
      <c r="B29" s="97"/>
      <c r="C29" s="97"/>
    </row>
    <row r="30" spans="1:41" x14ac:dyDescent="0.35">
      <c r="A30" s="98" t="s">
        <v>155</v>
      </c>
      <c r="B30" s="98"/>
      <c r="C30" s="98"/>
      <c r="D30" s="98"/>
      <c r="E30" s="98"/>
      <c r="F30" s="98"/>
      <c r="G30" s="98"/>
      <c r="H30" s="98"/>
      <c r="I30" s="98"/>
      <c r="J30" s="98"/>
    </row>
    <row r="31" spans="1:41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</row>
    <row r="32" spans="1:41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</row>
    <row r="33" spans="1:39" x14ac:dyDescent="0.35">
      <c r="AJ33" t="s">
        <v>51</v>
      </c>
      <c r="AK33" t="s">
        <v>50</v>
      </c>
      <c r="AM33" t="s">
        <v>49</v>
      </c>
    </row>
    <row r="34" spans="1:39" x14ac:dyDescent="0.35">
      <c r="A34" s="101" t="s">
        <v>147</v>
      </c>
      <c r="B34" s="102"/>
      <c r="C34" s="102"/>
      <c r="D34" s="102"/>
      <c r="E34" s="102"/>
      <c r="F34" s="102"/>
      <c r="G34" s="102"/>
      <c r="H34" s="102"/>
      <c r="I34" s="102"/>
      <c r="J34" s="102"/>
      <c r="AJ34" t="s">
        <v>48</v>
      </c>
    </row>
    <row r="35" spans="1:39" x14ac:dyDescent="0.35">
      <c r="A35" s="93" t="s">
        <v>47</v>
      </c>
      <c r="B35" s="93"/>
      <c r="C35" s="93"/>
      <c r="D35" s="100" t="s">
        <v>46</v>
      </c>
      <c r="E35" s="100"/>
      <c r="AJ35" t="s">
        <v>45</v>
      </c>
    </row>
    <row r="36" spans="1:39" x14ac:dyDescent="0.35">
      <c r="A36" s="93" t="s">
        <v>44</v>
      </c>
      <c r="B36" s="93"/>
      <c r="C36" s="93"/>
      <c r="D36" s="100" t="s">
        <v>40</v>
      </c>
      <c r="E36" s="100"/>
    </row>
    <row r="37" spans="1:39" x14ac:dyDescent="0.35">
      <c r="A37" s="93" t="s">
        <v>43</v>
      </c>
      <c r="B37" s="93"/>
      <c r="C37" s="93"/>
      <c r="D37" s="100" t="s">
        <v>42</v>
      </c>
      <c r="E37" s="100"/>
    </row>
    <row r="38" spans="1:39" x14ac:dyDescent="0.35">
      <c r="A38" s="93" t="s">
        <v>41</v>
      </c>
      <c r="B38" s="93"/>
      <c r="C38" s="93"/>
      <c r="D38" s="100" t="s">
        <v>40</v>
      </c>
      <c r="E38" s="100"/>
      <c r="AJ38" t="s">
        <v>2</v>
      </c>
    </row>
    <row r="39" spans="1:39" x14ac:dyDescent="0.35">
      <c r="A39" s="33"/>
      <c r="B39" s="33"/>
      <c r="C39" s="33"/>
      <c r="D39" s="32"/>
      <c r="E39" s="32"/>
    </row>
    <row r="40" spans="1:39" x14ac:dyDescent="0.35">
      <c r="A40" s="97" t="s">
        <v>36</v>
      </c>
      <c r="B40" s="97"/>
      <c r="C40" s="97"/>
    </row>
    <row r="41" spans="1:39" x14ac:dyDescent="0.35">
      <c r="A41" s="98"/>
      <c r="B41" s="98"/>
      <c r="C41" s="98"/>
      <c r="D41" s="98"/>
      <c r="E41" s="98"/>
      <c r="F41" s="98"/>
      <c r="G41" s="98"/>
      <c r="H41" s="98"/>
      <c r="I41" s="98"/>
      <c r="J41" s="98"/>
    </row>
    <row r="42" spans="1:39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</row>
    <row r="43" spans="1:39" x14ac:dyDescent="0.35">
      <c r="A43" s="100"/>
      <c r="B43" s="100"/>
      <c r="C43" s="100"/>
      <c r="D43" s="100"/>
      <c r="E43" s="100"/>
      <c r="F43" s="100"/>
      <c r="G43" s="100"/>
      <c r="H43" s="100"/>
      <c r="I43" s="100"/>
      <c r="J43" s="100"/>
      <c r="AJ43" t="s">
        <v>1</v>
      </c>
    </row>
    <row r="44" spans="1:39" x14ac:dyDescent="0.35">
      <c r="A44" s="34"/>
      <c r="B44" s="34"/>
      <c r="C44" s="34"/>
      <c r="D44" s="34"/>
      <c r="E44" s="34"/>
      <c r="F44" s="34"/>
      <c r="G44" s="34"/>
      <c r="H44" s="34"/>
      <c r="I44" s="34"/>
      <c r="J44" s="34"/>
    </row>
    <row r="45" spans="1:39" x14ac:dyDescent="0.35">
      <c r="A45" s="101" t="s">
        <v>37</v>
      </c>
      <c r="B45" s="102"/>
      <c r="C45" s="102"/>
      <c r="D45" s="102"/>
      <c r="E45" s="102"/>
      <c r="F45" s="102"/>
      <c r="G45" s="102"/>
      <c r="H45" s="102"/>
      <c r="I45" s="102"/>
      <c r="J45" s="102"/>
      <c r="AJ45" t="s">
        <v>5</v>
      </c>
    </row>
    <row r="46" spans="1:39" x14ac:dyDescent="0.35">
      <c r="A46" s="96" t="s">
        <v>39</v>
      </c>
      <c r="B46" s="96"/>
      <c r="C46" s="96"/>
      <c r="D46" s="103" t="s">
        <v>2</v>
      </c>
      <c r="E46" s="103"/>
      <c r="AJ46" t="s">
        <v>38</v>
      </c>
    </row>
    <row r="47" spans="1:39" x14ac:dyDescent="0.35">
      <c r="AJ47" t="s">
        <v>0</v>
      </c>
    </row>
    <row r="48" spans="1:39" x14ac:dyDescent="0.35">
      <c r="AK48" t="s">
        <v>37</v>
      </c>
    </row>
    <row r="49" spans="1:42" x14ac:dyDescent="0.35">
      <c r="A49" s="97" t="s">
        <v>36</v>
      </c>
      <c r="B49" s="97"/>
      <c r="C49" s="97"/>
      <c r="AK49" t="s">
        <v>35</v>
      </c>
      <c r="AM49" t="s">
        <v>34</v>
      </c>
      <c r="AP49" t="s">
        <v>33</v>
      </c>
    </row>
    <row r="50" spans="1:42" x14ac:dyDescent="0.35">
      <c r="A50" s="98"/>
      <c r="B50" s="98"/>
      <c r="C50" s="98"/>
      <c r="D50" s="98"/>
      <c r="E50" s="98"/>
      <c r="F50" s="98"/>
      <c r="G50" s="98"/>
      <c r="H50" s="98"/>
      <c r="I50" s="98"/>
      <c r="J50" s="98"/>
    </row>
    <row r="51" spans="1:42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AK51" t="s">
        <v>32</v>
      </c>
      <c r="AO51" t="s">
        <v>31</v>
      </c>
    </row>
    <row r="52" spans="1:42" x14ac:dyDescent="0.35">
      <c r="A52" s="100"/>
      <c r="B52" s="100"/>
      <c r="C52" s="100"/>
      <c r="D52" s="100"/>
      <c r="E52" s="100"/>
      <c r="F52" s="100"/>
      <c r="G52" s="100"/>
      <c r="H52" s="100"/>
      <c r="I52" s="100"/>
      <c r="J52" s="100"/>
    </row>
    <row r="54" spans="1:42" x14ac:dyDescent="0.35">
      <c r="A54" s="101" t="s">
        <v>30</v>
      </c>
      <c r="B54" s="102"/>
      <c r="C54" s="102"/>
      <c r="D54" s="102"/>
      <c r="E54" s="102"/>
      <c r="F54" s="102"/>
      <c r="G54" s="102"/>
      <c r="H54" s="102"/>
      <c r="I54" s="102"/>
      <c r="J54" s="102"/>
    </row>
    <row r="56" spans="1:42" x14ac:dyDescent="0.35">
      <c r="A56" s="93"/>
      <c r="B56" s="93"/>
      <c r="C56" s="93"/>
      <c r="D56" s="93"/>
      <c r="E56" s="93"/>
      <c r="F56" s="93"/>
      <c r="G56" s="93"/>
      <c r="H56" s="93"/>
      <c r="I56" s="93"/>
      <c r="J56" s="93"/>
    </row>
    <row r="57" spans="1:42" x14ac:dyDescent="0.35">
      <c r="A57" s="93"/>
      <c r="B57" s="93"/>
      <c r="C57" s="93"/>
      <c r="D57" s="93"/>
      <c r="E57" s="93"/>
      <c r="F57" s="93"/>
      <c r="G57" s="93"/>
      <c r="H57" s="93"/>
      <c r="I57" s="93"/>
      <c r="J57" s="93"/>
    </row>
    <row r="58" spans="1:42" x14ac:dyDescent="0.35">
      <c r="A58" s="93"/>
      <c r="B58" s="93"/>
      <c r="C58" s="93"/>
      <c r="D58" s="93"/>
      <c r="E58" s="93"/>
      <c r="F58" s="93"/>
      <c r="G58" s="93"/>
      <c r="H58" s="93"/>
      <c r="I58" s="93"/>
      <c r="J58" s="93"/>
    </row>
    <row r="59" spans="1:42" x14ac:dyDescent="0.35">
      <c r="A59" s="93"/>
      <c r="B59" s="93"/>
      <c r="C59" s="93"/>
      <c r="D59" s="93"/>
      <c r="E59" s="93"/>
      <c r="F59" s="93"/>
      <c r="G59" s="93"/>
      <c r="H59" s="93"/>
      <c r="I59" s="93"/>
      <c r="J59" s="93"/>
    </row>
    <row r="60" spans="1:42" x14ac:dyDescent="0.35">
      <c r="A60" s="93"/>
      <c r="B60" s="93"/>
      <c r="C60" s="93"/>
      <c r="D60" s="93"/>
      <c r="E60" s="93"/>
      <c r="F60" s="93"/>
      <c r="G60" s="93"/>
      <c r="H60" s="93"/>
      <c r="I60" s="93"/>
      <c r="J60" s="93"/>
    </row>
    <row r="61" spans="1:42" x14ac:dyDescent="0.35">
      <c r="A61" s="93"/>
      <c r="B61" s="93"/>
      <c r="C61" s="93"/>
      <c r="D61" s="93"/>
      <c r="E61" s="93"/>
      <c r="F61" s="93"/>
      <c r="G61" s="93"/>
      <c r="H61" s="93"/>
      <c r="I61" s="93"/>
      <c r="J61" s="93"/>
    </row>
    <row r="62" spans="1:42" x14ac:dyDescent="0.35">
      <c r="A62" s="93"/>
      <c r="B62" s="93"/>
      <c r="C62" s="93"/>
      <c r="D62" s="93"/>
      <c r="E62" s="93"/>
      <c r="F62" s="93"/>
      <c r="G62" s="93"/>
      <c r="H62" s="93"/>
      <c r="I62" s="93"/>
      <c r="J62" s="93"/>
    </row>
    <row r="63" spans="1:42" x14ac:dyDescent="0.35">
      <c r="A63" s="93"/>
      <c r="B63" s="93"/>
      <c r="C63" s="93"/>
      <c r="D63" s="93"/>
      <c r="E63" s="93"/>
      <c r="F63" s="93"/>
      <c r="G63" s="93"/>
      <c r="H63" s="93"/>
      <c r="I63" s="93"/>
      <c r="J63" s="93"/>
    </row>
    <row r="64" spans="1:42" x14ac:dyDescent="0.35">
      <c r="A64" s="93"/>
      <c r="B64" s="93"/>
      <c r="C64" s="93"/>
      <c r="D64" s="93"/>
      <c r="E64" s="93"/>
      <c r="F64" s="93"/>
      <c r="G64" s="93"/>
      <c r="H64" s="93"/>
      <c r="I64" s="93"/>
      <c r="J64" s="93"/>
    </row>
    <row r="65" spans="1:10" x14ac:dyDescent="0.35">
      <c r="A65" s="93"/>
      <c r="B65" s="93"/>
      <c r="C65" s="93"/>
      <c r="D65" s="93"/>
      <c r="E65" s="93"/>
      <c r="F65" s="93"/>
      <c r="G65" s="93"/>
      <c r="H65" s="93"/>
      <c r="I65" s="93"/>
      <c r="J65" s="93"/>
    </row>
    <row r="66" spans="1:10" x14ac:dyDescent="0.35">
      <c r="A66" s="93"/>
      <c r="B66" s="93"/>
      <c r="C66" s="93"/>
      <c r="D66" s="93"/>
      <c r="E66" s="93"/>
      <c r="F66" s="93"/>
      <c r="G66" s="93"/>
      <c r="H66" s="93"/>
      <c r="I66" s="93"/>
      <c r="J66" s="93"/>
    </row>
    <row r="67" spans="1:10" x14ac:dyDescent="0.35">
      <c r="A67" s="93"/>
      <c r="B67" s="93"/>
      <c r="C67" s="93"/>
      <c r="D67" s="93"/>
      <c r="E67" s="93"/>
      <c r="F67" s="93"/>
      <c r="G67" s="93"/>
      <c r="H67" s="93"/>
      <c r="I67" s="93"/>
      <c r="J67" s="93"/>
    </row>
    <row r="68" spans="1:10" x14ac:dyDescent="0.35">
      <c r="A68" s="93"/>
      <c r="B68" s="93"/>
      <c r="C68" s="93"/>
      <c r="D68" s="93"/>
      <c r="E68" s="93"/>
      <c r="F68" s="93"/>
      <c r="G68" s="93"/>
      <c r="H68" s="93"/>
      <c r="I68" s="93"/>
      <c r="J68" s="93"/>
    </row>
    <row r="69" spans="1:10" x14ac:dyDescent="0.35">
      <c r="A69" s="93"/>
      <c r="B69" s="93"/>
      <c r="C69" s="93"/>
      <c r="D69" s="93"/>
      <c r="E69" s="93"/>
      <c r="F69" s="93"/>
      <c r="G69" s="93"/>
      <c r="H69" s="93"/>
      <c r="I69" s="93"/>
      <c r="J69" s="93"/>
    </row>
    <row r="70" spans="1:10" x14ac:dyDescent="0.35">
      <c r="A70" s="93"/>
      <c r="B70" s="93"/>
      <c r="C70" s="93"/>
      <c r="D70" s="93"/>
      <c r="E70" s="93"/>
      <c r="F70" s="93"/>
      <c r="G70" s="93"/>
      <c r="H70" s="93"/>
      <c r="I70" s="93"/>
      <c r="J70" s="93"/>
    </row>
    <row r="71" spans="1:10" x14ac:dyDescent="0.35">
      <c r="A71" s="93"/>
      <c r="B71" s="93"/>
      <c r="C71" s="93"/>
      <c r="D71" s="93"/>
      <c r="E71" s="93"/>
      <c r="F71" s="93"/>
      <c r="G71" s="93"/>
      <c r="H71" s="93"/>
      <c r="I71" s="93"/>
      <c r="J71" s="93"/>
    </row>
    <row r="72" spans="1:10" ht="15" thickBot="1" x14ac:dyDescent="0.4"/>
    <row r="73" spans="1:10" ht="15.5" thickTop="1" thickBot="1" x14ac:dyDescent="0.4">
      <c r="A73" s="85" t="s">
        <v>29</v>
      </c>
      <c r="B73" s="86"/>
      <c r="C73" s="86"/>
      <c r="D73" s="87"/>
      <c r="G73" s="85" t="s">
        <v>29</v>
      </c>
      <c r="H73" s="86"/>
      <c r="I73" s="86"/>
      <c r="J73" s="87"/>
    </row>
    <row r="74" spans="1:10" ht="16.5" customHeight="1" thickTop="1" thickBot="1" x14ac:dyDescent="0.4">
      <c r="A74" s="91" t="s">
        <v>115</v>
      </c>
      <c r="B74" s="91"/>
      <c r="C74" s="91"/>
      <c r="D74" s="91"/>
      <c r="G74" s="91" t="s">
        <v>116</v>
      </c>
      <c r="H74" s="91"/>
      <c r="I74" s="91"/>
      <c r="J74" s="91"/>
    </row>
    <row r="75" spans="1:10" ht="15.5" thickTop="1" thickBot="1" x14ac:dyDescent="0.4">
      <c r="A75" s="91"/>
      <c r="B75" s="91"/>
      <c r="C75" s="91"/>
      <c r="D75" s="91"/>
      <c r="G75" s="91"/>
      <c r="H75" s="91"/>
      <c r="I75" s="91"/>
      <c r="J75" s="91"/>
    </row>
    <row r="76" spans="1:10" ht="15.5" thickTop="1" thickBot="1" x14ac:dyDescent="0.4">
      <c r="A76" s="91"/>
      <c r="B76" s="91"/>
      <c r="C76" s="91"/>
      <c r="D76" s="91"/>
      <c r="G76" s="91"/>
      <c r="H76" s="91"/>
      <c r="I76" s="91"/>
      <c r="J76" s="91"/>
    </row>
    <row r="77" spans="1:10" ht="15.5" thickTop="1" thickBot="1" x14ac:dyDescent="0.4">
      <c r="A77" s="91"/>
      <c r="B77" s="91"/>
      <c r="C77" s="91"/>
      <c r="D77" s="91"/>
      <c r="G77" s="91"/>
      <c r="H77" s="91"/>
      <c r="I77" s="91"/>
      <c r="J77" s="91"/>
    </row>
    <row r="78" spans="1:10" ht="16.5" customHeight="1" thickTop="1" x14ac:dyDescent="0.35"/>
    <row r="82" spans="1:10" x14ac:dyDescent="0.35">
      <c r="A82" s="93"/>
      <c r="B82" s="93"/>
      <c r="C82" s="93"/>
      <c r="D82" s="93"/>
      <c r="E82" s="93"/>
      <c r="F82" s="93"/>
      <c r="G82" s="93"/>
      <c r="H82" s="93"/>
      <c r="I82" s="93"/>
      <c r="J82" s="93"/>
    </row>
    <row r="83" spans="1:10" x14ac:dyDescent="0.35">
      <c r="A83" s="93"/>
      <c r="B83" s="93"/>
      <c r="C83" s="93"/>
      <c r="D83" s="93"/>
      <c r="E83" s="93"/>
      <c r="F83" s="93"/>
      <c r="G83" s="93"/>
      <c r="H83" s="93"/>
      <c r="I83" s="93"/>
      <c r="J83" s="93"/>
    </row>
    <row r="84" spans="1:10" x14ac:dyDescent="0.35">
      <c r="A84" s="93"/>
      <c r="B84" s="93"/>
      <c r="C84" s="93"/>
      <c r="D84" s="93"/>
      <c r="E84" s="93"/>
      <c r="F84" s="93"/>
      <c r="G84" s="93"/>
      <c r="H84" s="93"/>
      <c r="I84" s="93"/>
      <c r="J84" s="93"/>
    </row>
    <row r="85" spans="1:10" x14ac:dyDescent="0.35">
      <c r="A85" s="93"/>
      <c r="B85" s="93"/>
      <c r="C85" s="93"/>
      <c r="D85" s="93"/>
      <c r="E85" s="93"/>
      <c r="F85" s="93"/>
      <c r="G85" s="93"/>
      <c r="H85" s="93"/>
      <c r="I85" s="93"/>
      <c r="J85" s="93"/>
    </row>
    <row r="86" spans="1:10" x14ac:dyDescent="0.35">
      <c r="A86" s="93"/>
      <c r="B86" s="93"/>
      <c r="C86" s="93"/>
      <c r="D86" s="93"/>
      <c r="E86" s="93"/>
      <c r="F86" s="93"/>
      <c r="G86" s="93"/>
      <c r="H86" s="93"/>
      <c r="I86" s="93"/>
      <c r="J86" s="93"/>
    </row>
    <row r="87" spans="1:10" x14ac:dyDescent="0.35">
      <c r="A87" s="93"/>
      <c r="B87" s="93"/>
      <c r="C87" s="93"/>
      <c r="D87" s="93"/>
      <c r="E87" s="93"/>
      <c r="F87" s="93"/>
      <c r="G87" s="93"/>
      <c r="H87" s="93"/>
      <c r="I87" s="93"/>
      <c r="J87" s="93"/>
    </row>
    <row r="88" spans="1:10" x14ac:dyDescent="0.35">
      <c r="A88" s="93"/>
      <c r="B88" s="93"/>
      <c r="C88" s="93"/>
      <c r="D88" s="93"/>
      <c r="E88" s="93"/>
      <c r="F88" s="93"/>
      <c r="G88" s="93"/>
      <c r="H88" s="93"/>
      <c r="I88" s="93"/>
      <c r="J88" s="93"/>
    </row>
    <row r="89" spans="1:10" x14ac:dyDescent="0.35">
      <c r="A89" s="93"/>
      <c r="B89" s="93"/>
      <c r="C89" s="93"/>
      <c r="D89" s="93"/>
      <c r="E89" s="93"/>
      <c r="F89" s="93"/>
      <c r="G89" s="93"/>
      <c r="H89" s="93"/>
      <c r="I89" s="93"/>
      <c r="J89" s="93"/>
    </row>
    <row r="90" spans="1:10" x14ac:dyDescent="0.35">
      <c r="A90" s="93"/>
      <c r="B90" s="93"/>
      <c r="C90" s="93"/>
      <c r="D90" s="93"/>
      <c r="E90" s="93"/>
      <c r="F90" s="93"/>
      <c r="G90" s="93"/>
      <c r="H90" s="93"/>
      <c r="I90" s="93"/>
      <c r="J90" s="93"/>
    </row>
    <row r="91" spans="1:10" x14ac:dyDescent="0.35">
      <c r="A91" s="93"/>
      <c r="B91" s="93"/>
      <c r="C91" s="93"/>
      <c r="D91" s="93"/>
      <c r="E91" s="93"/>
      <c r="F91" s="93"/>
      <c r="G91" s="93"/>
      <c r="H91" s="93"/>
      <c r="I91" s="93"/>
      <c r="J91" s="93"/>
    </row>
    <row r="92" spans="1:10" x14ac:dyDescent="0.35">
      <c r="A92" s="93"/>
      <c r="B92" s="93"/>
      <c r="C92" s="93"/>
      <c r="D92" s="93"/>
      <c r="E92" s="93"/>
      <c r="F92" s="93"/>
      <c r="G92" s="93"/>
      <c r="H92" s="93"/>
      <c r="I92" s="93"/>
      <c r="J92" s="93"/>
    </row>
    <row r="93" spans="1:10" x14ac:dyDescent="0.35">
      <c r="A93" s="93"/>
      <c r="B93" s="93"/>
      <c r="C93" s="93"/>
      <c r="D93" s="93"/>
      <c r="E93" s="93"/>
      <c r="F93" s="93"/>
      <c r="G93" s="93"/>
      <c r="H93" s="93"/>
      <c r="I93" s="93"/>
      <c r="J93" s="93"/>
    </row>
    <row r="94" spans="1:10" x14ac:dyDescent="0.35">
      <c r="A94" s="93"/>
      <c r="B94" s="93"/>
      <c r="C94" s="93"/>
      <c r="D94" s="93"/>
      <c r="E94" s="93"/>
      <c r="F94" s="93"/>
      <c r="G94" s="93"/>
      <c r="H94" s="93"/>
      <c r="I94" s="93"/>
      <c r="J94" s="93"/>
    </row>
    <row r="95" spans="1:10" x14ac:dyDescent="0.35">
      <c r="A95" s="93"/>
      <c r="B95" s="93"/>
      <c r="C95" s="93"/>
      <c r="D95" s="93"/>
      <c r="E95" s="93"/>
      <c r="F95" s="93"/>
      <c r="G95" s="93"/>
      <c r="H95" s="93"/>
      <c r="I95" s="93"/>
      <c r="J95" s="93"/>
    </row>
    <row r="96" spans="1:10" x14ac:dyDescent="0.35">
      <c r="A96" s="93"/>
      <c r="B96" s="93"/>
      <c r="C96" s="93"/>
      <c r="D96" s="93"/>
      <c r="E96" s="93"/>
      <c r="F96" s="93"/>
      <c r="G96" s="93"/>
      <c r="H96" s="93"/>
      <c r="I96" s="93"/>
      <c r="J96" s="93"/>
    </row>
    <row r="97" spans="1:10" x14ac:dyDescent="0.35">
      <c r="A97" s="93"/>
      <c r="B97" s="93"/>
      <c r="C97" s="93"/>
      <c r="D97" s="93"/>
      <c r="E97" s="93"/>
      <c r="F97" s="93"/>
      <c r="G97" s="93"/>
      <c r="H97" s="93"/>
      <c r="I97" s="93"/>
      <c r="J97" s="93"/>
    </row>
    <row r="98" spans="1:10" ht="15" thickBot="1" x14ac:dyDescent="0.4"/>
    <row r="99" spans="1:10" ht="15.5" thickTop="1" thickBot="1" x14ac:dyDescent="0.4">
      <c r="A99" s="85" t="s">
        <v>29</v>
      </c>
      <c r="B99" s="86"/>
      <c r="C99" s="86"/>
      <c r="D99" s="87"/>
      <c r="F99" s="85" t="s">
        <v>29</v>
      </c>
      <c r="G99" s="86"/>
      <c r="H99" s="86"/>
      <c r="I99" s="87"/>
    </row>
    <row r="100" spans="1:10" ht="16.5" customHeight="1" thickTop="1" thickBot="1" x14ac:dyDescent="0.4">
      <c r="A100" s="91" t="s">
        <v>148</v>
      </c>
      <c r="B100" s="91"/>
      <c r="C100" s="91"/>
      <c r="D100" s="91"/>
      <c r="F100" s="91" t="s">
        <v>117</v>
      </c>
      <c r="G100" s="91"/>
      <c r="H100" s="91"/>
      <c r="I100" s="91"/>
    </row>
    <row r="101" spans="1:10" ht="15.5" thickTop="1" thickBot="1" x14ac:dyDescent="0.4">
      <c r="A101" s="91"/>
      <c r="B101" s="91"/>
      <c r="C101" s="91"/>
      <c r="D101" s="91"/>
      <c r="F101" s="91"/>
      <c r="G101" s="91"/>
      <c r="H101" s="91"/>
      <c r="I101" s="91"/>
    </row>
    <row r="102" spans="1:10" ht="15.5" thickTop="1" thickBot="1" x14ac:dyDescent="0.4">
      <c r="A102" s="91"/>
      <c r="B102" s="91"/>
      <c r="C102" s="91"/>
      <c r="D102" s="91"/>
      <c r="F102" s="91"/>
      <c r="G102" s="91"/>
      <c r="H102" s="91"/>
      <c r="I102" s="91"/>
    </row>
    <row r="103" spans="1:10" ht="15.5" thickTop="1" thickBot="1" x14ac:dyDescent="0.4">
      <c r="A103" s="91"/>
      <c r="B103" s="91"/>
      <c r="C103" s="91"/>
      <c r="D103" s="91"/>
      <c r="F103" s="91"/>
      <c r="G103" s="91"/>
      <c r="H103" s="91"/>
      <c r="I103" s="91"/>
    </row>
    <row r="104" spans="1:10" ht="15" thickTop="1" x14ac:dyDescent="0.35"/>
  </sheetData>
  <mergeCells count="103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100:D103"/>
    <mergeCell ref="F100:I103"/>
    <mergeCell ref="A73:D73"/>
    <mergeCell ref="G73:J73"/>
    <mergeCell ref="A74:D77"/>
    <mergeCell ref="G74:J77"/>
    <mergeCell ref="A82:J97"/>
    <mergeCell ref="A99:D99"/>
    <mergeCell ref="F99:I99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60</vt:i4>
      </vt:variant>
    </vt:vector>
  </HeadingPairs>
  <TitlesOfParts>
    <vt:vector size="60" baseType="lpstr">
      <vt:lpstr>Concentrado </vt:lpstr>
      <vt:lpstr>ROSARITO C1</vt:lpstr>
      <vt:lpstr>ROSARITO C2</vt:lpstr>
      <vt:lpstr>EL MORRO C1</vt:lpstr>
      <vt:lpstr>EL MORRO C2 </vt:lpstr>
      <vt:lpstr>EL MORRO C3</vt:lpstr>
      <vt:lpstr>EL MORRO C4</vt:lpstr>
      <vt:lpstr>MEDANOS C1</vt:lpstr>
      <vt:lpstr>MEDANOS C2</vt:lpstr>
      <vt:lpstr>MEDANOS C3</vt:lpstr>
      <vt:lpstr>MEDANOS C4</vt:lpstr>
      <vt:lpstr>EL DESCANSO C1</vt:lpstr>
      <vt:lpstr>EL DESCANSO C2</vt:lpstr>
      <vt:lpstr>EL DESCANSO C3</vt:lpstr>
      <vt:lpstr>S N17</vt:lpstr>
      <vt:lpstr>S N1</vt:lpstr>
      <vt:lpstr>S N3 C1</vt:lpstr>
      <vt:lpstr>S N3 C2</vt:lpstr>
      <vt:lpstr>LAS ANIMAS</vt:lpstr>
      <vt:lpstr>SANTO TOMAS</vt:lpstr>
      <vt:lpstr>SAN VICENTE</vt:lpstr>
      <vt:lpstr>COLONET</vt:lpstr>
      <vt:lpstr>SAN TELMO</vt:lpstr>
      <vt:lpstr>SANTO DOMINGO I y II</vt:lpstr>
      <vt:lpstr>PADRE KINO</vt:lpstr>
      <vt:lpstr>SAN QUINTIN C1</vt:lpstr>
      <vt:lpstr>SAN QUINTIN C2</vt:lpstr>
      <vt:lpstr>SAN SIMON</vt:lpstr>
      <vt:lpstr>EL SOCORRO</vt:lpstr>
      <vt:lpstr>EL ROSARIO 1 y 2</vt:lpstr>
      <vt:lpstr>LA SALADA III</vt:lpstr>
      <vt:lpstr>S N16(laventana)</vt:lpstr>
      <vt:lpstr>S N15</vt:lpstr>
      <vt:lpstr>SAN LUCIANO</vt:lpstr>
      <vt:lpstr>S N4</vt:lpstr>
      <vt:lpstr>ANTONIO TABACO (S N5)</vt:lpstr>
      <vt:lpstr>S N14</vt:lpstr>
      <vt:lpstr>TEVALLE</vt:lpstr>
      <vt:lpstr>PUENTE DE LUNA</vt:lpstr>
      <vt:lpstr>SAN THELMO</vt:lpstr>
      <vt:lpstr>EL TULAR</vt:lpstr>
      <vt:lpstr>LIGUI</vt:lpstr>
      <vt:lpstr>QUERETARO</vt:lpstr>
      <vt:lpstr>S N6</vt:lpstr>
      <vt:lpstr>LA LIEBRE</vt:lpstr>
      <vt:lpstr>LAS POCITAS </vt:lpstr>
      <vt:lpstr>S N13</vt:lpstr>
      <vt:lpstr>S N7</vt:lpstr>
      <vt:lpstr>S N8</vt:lpstr>
      <vt:lpstr>Fidel Antonio (SN9)</vt:lpstr>
      <vt:lpstr>S N10</vt:lpstr>
      <vt:lpstr>BUENOS AIRES</vt:lpstr>
      <vt:lpstr>S N11</vt:lpstr>
      <vt:lpstr>MIRAFLORES</vt:lpstr>
      <vt:lpstr>El Aguajito</vt:lpstr>
      <vt:lpstr>CADUAÑO</vt:lpstr>
      <vt:lpstr>La Palma</vt:lpstr>
      <vt:lpstr>SAN LAZARO 1</vt:lpstr>
      <vt:lpstr>SN12</vt:lpstr>
      <vt:lpstr>El Salto(Paso Vehícular elev)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David Flores Vidriales</dc:creator>
  <cp:lastModifiedBy>Roberto Flores</cp:lastModifiedBy>
  <cp:lastPrinted>2017-03-03T14:10:57Z</cp:lastPrinted>
  <dcterms:created xsi:type="dcterms:W3CDTF">2017-01-08T05:48:33Z</dcterms:created>
  <dcterms:modified xsi:type="dcterms:W3CDTF">2017-03-19T20:17:14Z</dcterms:modified>
</cp:coreProperties>
</file>